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Dijana\OneDrive - Obala i parkovi d.o.o\OiP.Dijana\Desktop\"/>
    </mc:Choice>
  </mc:AlternateContent>
  <xr:revisionPtr revIDLastSave="0" documentId="13_ncr:1_{9FD8A7B8-9059-450B-A16B-ED3C08E64FB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-B" sheetId="1" r:id="rId1"/>
    <sheet name="A-B-ZA PRINT" sheetId="7" r:id="rId2"/>
    <sheet name="C" sheetId="6" r:id="rId3"/>
    <sheet name="C-1" sheetId="2" r:id="rId4"/>
    <sheet name="D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8" i="7" l="1"/>
  <c r="L137" i="7"/>
  <c r="D135" i="7"/>
  <c r="D131" i="7" s="1"/>
  <c r="L128" i="7"/>
  <c r="L126" i="7"/>
  <c r="L125" i="7"/>
  <c r="L120" i="7"/>
  <c r="D120" i="7"/>
  <c r="L117" i="7"/>
  <c r="L116" i="7"/>
  <c r="L115" i="7"/>
  <c r="L114" i="7"/>
  <c r="D113" i="7"/>
  <c r="L113" i="7" s="1"/>
  <c r="L112" i="7"/>
  <c r="L111" i="7"/>
  <c r="L110" i="7"/>
  <c r="L109" i="7"/>
  <c r="L108" i="7"/>
  <c r="L107" i="7"/>
  <c r="L106" i="7"/>
  <c r="L105" i="7"/>
  <c r="L104" i="7"/>
  <c r="D104" i="7"/>
  <c r="L103" i="7"/>
  <c r="L102" i="7"/>
  <c r="L101" i="7"/>
  <c r="L100" i="7"/>
  <c r="L99" i="7"/>
  <c r="L98" i="7"/>
  <c r="L97" i="7"/>
  <c r="D97" i="7"/>
  <c r="L96" i="7"/>
  <c r="L95" i="7"/>
  <c r="L94" i="7"/>
  <c r="L93" i="7"/>
  <c r="D92" i="7"/>
  <c r="D86" i="7" s="1"/>
  <c r="L85" i="7"/>
  <c r="L84" i="7"/>
  <c r="L83" i="7"/>
  <c r="L82" i="7"/>
  <c r="L81" i="7"/>
  <c r="L80" i="7"/>
  <c r="L76" i="7"/>
  <c r="D76" i="7"/>
  <c r="L60" i="7"/>
  <c r="L59" i="7"/>
  <c r="L57" i="7"/>
  <c r="L54" i="7"/>
  <c r="L53" i="7"/>
  <c r="L50" i="7"/>
  <c r="L49" i="7"/>
  <c r="L48" i="7"/>
  <c r="L47" i="7"/>
  <c r="L46" i="7"/>
  <c r="N45" i="7"/>
  <c r="N44" i="7"/>
  <c r="L42" i="7"/>
  <c r="L41" i="7"/>
  <c r="L40" i="7"/>
  <c r="L39" i="7" s="1"/>
  <c r="J34" i="7"/>
  <c r="L34" i="7" s="1"/>
  <c r="D34" i="7"/>
  <c r="D30" i="7" s="1"/>
  <c r="L30" i="7" s="1"/>
  <c r="L23" i="7"/>
  <c r="L22" i="7"/>
  <c r="L18" i="7"/>
  <c r="L14" i="7"/>
  <c r="D10" i="7"/>
  <c r="L10" i="7" s="1"/>
  <c r="H110" i="2"/>
  <c r="H116" i="2" s="1"/>
  <c r="D75" i="7" l="1"/>
  <c r="L86" i="7"/>
  <c r="L131" i="7"/>
  <c r="D130" i="7"/>
  <c r="L130" i="7" s="1"/>
  <c r="L135" i="7"/>
  <c r="L92" i="7"/>
  <c r="L80" i="1"/>
  <c r="L81" i="1"/>
  <c r="L82" i="1"/>
  <c r="L83" i="1"/>
  <c r="L84" i="1"/>
  <c r="L85" i="1"/>
  <c r="L93" i="1"/>
  <c r="L94" i="1"/>
  <c r="L95" i="1"/>
  <c r="L96" i="1"/>
  <c r="L98" i="1"/>
  <c r="L99" i="1"/>
  <c r="L100" i="1"/>
  <c r="L101" i="1"/>
  <c r="L102" i="1"/>
  <c r="L103" i="1"/>
  <c r="L105" i="1"/>
  <c r="L106" i="1"/>
  <c r="L107" i="1"/>
  <c r="L108" i="1"/>
  <c r="L109" i="1"/>
  <c r="L110" i="1"/>
  <c r="L111" i="1"/>
  <c r="L112" i="1"/>
  <c r="L114" i="1"/>
  <c r="L115" i="1"/>
  <c r="L116" i="1"/>
  <c r="L117" i="1"/>
  <c r="L125" i="1"/>
  <c r="L126" i="1"/>
  <c r="L128" i="1"/>
  <c r="L137" i="1"/>
  <c r="L138" i="1"/>
  <c r="D10" i="1"/>
  <c r="D34" i="1"/>
  <c r="D30" i="1" s="1"/>
  <c r="L30" i="1" s="1"/>
  <c r="D76" i="1"/>
  <c r="L76" i="1" s="1"/>
  <c r="D92" i="1"/>
  <c r="L92" i="1" s="1"/>
  <c r="D97" i="1"/>
  <c r="L97" i="1" s="1"/>
  <c r="D104" i="1"/>
  <c r="L104" i="1" s="1"/>
  <c r="D113" i="1"/>
  <c r="L113" i="1" s="1"/>
  <c r="D120" i="1"/>
  <c r="L120" i="1" s="1"/>
  <c r="D135" i="1"/>
  <c r="D131" i="1" s="1"/>
  <c r="D130" i="1" s="1"/>
  <c r="L130" i="1" s="1"/>
  <c r="L14" i="1"/>
  <c r="L40" i="1"/>
  <c r="L39" i="1" s="1"/>
  <c r="L41" i="1"/>
  <c r="L42" i="1"/>
  <c r="L46" i="1"/>
  <c r="L47" i="1"/>
  <c r="L48" i="1"/>
  <c r="L49" i="1"/>
  <c r="L50" i="1"/>
  <c r="L53" i="1"/>
  <c r="L54" i="1"/>
  <c r="L57" i="1"/>
  <c r="L59" i="1"/>
  <c r="L60" i="1"/>
  <c r="N45" i="1"/>
  <c r="N44" i="1"/>
  <c r="H35" i="6"/>
  <c r="L35" i="6" s="1"/>
  <c r="N34" i="6"/>
  <c r="K34" i="6"/>
  <c r="J34" i="6"/>
  <c r="H34" i="6"/>
  <c r="H33" i="6"/>
  <c r="H32" i="6"/>
  <c r="L17" i="6"/>
  <c r="L15" i="6"/>
  <c r="L13" i="6"/>
  <c r="L11" i="6"/>
  <c r="L10" i="6"/>
  <c r="H4" i="6"/>
  <c r="L4" i="6" s="1"/>
  <c r="Q10" i="3"/>
  <c r="H100" i="2"/>
  <c r="O99" i="2"/>
  <c r="H95" i="2"/>
  <c r="H108" i="2" s="1"/>
  <c r="H89" i="2"/>
  <c r="O84" i="2"/>
  <c r="O79" i="2"/>
  <c r="O78" i="2"/>
  <c r="O77" i="2"/>
  <c r="O74" i="2"/>
  <c r="O73" i="2"/>
  <c r="O69" i="2"/>
  <c r="O68" i="2"/>
  <c r="O67" i="2"/>
  <c r="O66" i="2"/>
  <c r="O65" i="2"/>
  <c r="O64" i="2"/>
  <c r="O61" i="2"/>
  <c r="O60" i="2"/>
  <c r="O59" i="2"/>
  <c r="O58" i="2"/>
  <c r="O56" i="2"/>
  <c r="O55" i="2"/>
  <c r="O54" i="2"/>
  <c r="O53" i="2"/>
  <c r="O51" i="2"/>
  <c r="O50" i="2"/>
  <c r="O45" i="2"/>
  <c r="O44" i="2"/>
  <c r="O43" i="2"/>
  <c r="O42" i="2"/>
  <c r="H36" i="2"/>
  <c r="H106" i="2" s="1"/>
  <c r="O32" i="2"/>
  <c r="O31" i="2"/>
  <c r="O30" i="2"/>
  <c r="O29" i="2"/>
  <c r="O28" i="2"/>
  <c r="O26" i="2"/>
  <c r="O24" i="2"/>
  <c r="O23" i="2"/>
  <c r="O22" i="2"/>
  <c r="O20" i="2"/>
  <c r="O19" i="2"/>
  <c r="O18" i="2"/>
  <c r="O17" i="2"/>
  <c r="O16" i="2"/>
  <c r="O14" i="2"/>
  <c r="O9" i="2"/>
  <c r="O8" i="2"/>
  <c r="N3" i="2"/>
  <c r="J34" i="1"/>
  <c r="L10" i="1"/>
  <c r="L23" i="1"/>
  <c r="L22" i="1"/>
  <c r="D71" i="7" l="1"/>
  <c r="L71" i="7" s="1"/>
  <c r="L75" i="7"/>
  <c r="H114" i="2"/>
  <c r="O114" i="2" s="1"/>
  <c r="O108" i="2"/>
  <c r="O89" i="2"/>
  <c r="H107" i="2"/>
  <c r="H40" i="6"/>
  <c r="L40" i="6" s="1"/>
  <c r="L33" i="6"/>
  <c r="H112" i="2"/>
  <c r="O112" i="2" s="1"/>
  <c r="O106" i="2"/>
  <c r="O100" i="2"/>
  <c r="H109" i="2"/>
  <c r="H39" i="6"/>
  <c r="L39" i="6" s="1"/>
  <c r="L32" i="6"/>
  <c r="L34" i="6"/>
  <c r="L135" i="1"/>
  <c r="L131" i="1"/>
  <c r="D86" i="1"/>
  <c r="L34" i="1"/>
  <c r="H41" i="6"/>
  <c r="L41" i="6" s="1"/>
  <c r="O36" i="2"/>
  <c r="H3" i="2"/>
  <c r="O3" i="2" s="1"/>
  <c r="L18" i="1"/>
  <c r="H113" i="2" l="1"/>
  <c r="O113" i="2" s="1"/>
  <c r="O107" i="2"/>
  <c r="O109" i="2"/>
  <c r="H115" i="2"/>
  <c r="O115" i="2" s="1"/>
  <c r="D75" i="1"/>
  <c r="L86" i="1"/>
  <c r="D71" i="1" l="1"/>
  <c r="L71" i="1" s="1"/>
  <c r="L75" i="1"/>
</calcChain>
</file>

<file path=xl/sharedStrings.xml><?xml version="1.0" encoding="utf-8"?>
<sst xmlns="http://schemas.openxmlformats.org/spreadsheetml/2006/main" count="1484" uniqueCount="598">
  <si>
    <t>I DIO</t>
  </si>
  <si>
    <t xml:space="preserve">1. OPĆI DIO PRORAČUNA </t>
  </si>
  <si>
    <t xml:space="preserve">A) SAŽETAK RAČUNA PRIHODA I RASHODA </t>
  </si>
  <si>
    <t>Račun rashoda</t>
  </si>
  <si>
    <t xml:space="preserve"> Za razdoblje od 01.01.2023. do 30.06.2023.</t>
  </si>
  <si>
    <t>Sveukupno rashodi:</t>
  </si>
  <si>
    <t>Konto</t>
  </si>
  <si>
    <t>Vrsta rashoda i 
izdataka</t>
  </si>
  <si>
    <t>Ostvareno 
2022.</t>
  </si>
  <si>
    <t>Planirano
izvorno</t>
  </si>
  <si>
    <t>Planirano
tekuće</t>
  </si>
  <si>
    <t>Ostvareno</t>
  </si>
  <si>
    <t>Ind.preth./
tek.god.</t>
  </si>
  <si>
    <t>Indeks</t>
  </si>
  <si>
    <t>(1)</t>
  </si>
  <si>
    <t>(2)</t>
  </si>
  <si>
    <t>(3)</t>
  </si>
  <si>
    <t>(4)</t>
  </si>
  <si>
    <t xml:space="preserve">  (4/1)</t>
  </si>
  <si>
    <t xml:space="preserve">      (4/3)</t>
  </si>
  <si>
    <t>3</t>
  </si>
  <si>
    <t>Rashodi poslovanja</t>
  </si>
  <si>
    <t>293.097,60</t>
  </si>
  <si>
    <t xml:space="preserve"> 53,27</t>
  </si>
  <si>
    <t>4</t>
  </si>
  <si>
    <t>Rashodi za nabavu nefinancijske i</t>
  </si>
  <si>
    <t>3.210,56</t>
  </si>
  <si>
    <t xml:space="preserve"> 26,46</t>
  </si>
  <si>
    <t>Ostvareno 
01.01.-30.06.2022.</t>
  </si>
  <si>
    <t>Račun prihoda</t>
  </si>
  <si>
    <t>Sveukupno prihodi:</t>
  </si>
  <si>
    <t>Vrsta prihoda /</t>
  </si>
  <si>
    <t>Izvor financiranja</t>
  </si>
  <si>
    <t xml:space="preserve">       (4/3)</t>
  </si>
  <si>
    <t>6</t>
  </si>
  <si>
    <t>Prihodi poslovanja</t>
  </si>
  <si>
    <t xml:space="preserve"> 58,64</t>
  </si>
  <si>
    <t>B)PRIHODI I RASHODI PREMA EKONOMSKOJ KLASIFIKACIJI</t>
  </si>
  <si>
    <t>63</t>
  </si>
  <si>
    <t>Pomoći iz inozemstva i od subjeka</t>
  </si>
  <si>
    <t>1.592,68</t>
  </si>
  <si>
    <t xml:space="preserve"> 55,06</t>
  </si>
  <si>
    <t>54,Pomoći proračunskim korisnicima temeljem prijenosa s</t>
  </si>
  <si>
    <t>0,00</t>
  </si>
  <si>
    <t>876,87</t>
  </si>
  <si>
    <t>55,06</t>
  </si>
  <si>
    <t>636</t>
  </si>
  <si>
    <t xml:space="preserve">Pomoći proračunskim korisnicima iz </t>
  </si>
  <si>
    <t>6361</t>
  </si>
  <si>
    <t>Tekuće pomoći proračunskim korisnic</t>
  </si>
  <si>
    <t>64</t>
  </si>
  <si>
    <t>Prihodi od imovine</t>
  </si>
  <si>
    <t>0,13</t>
  </si>
  <si>
    <t xml:space="preserve"> 1.107,69</t>
  </si>
  <si>
    <t>32,Vlastiti prihodi</t>
  </si>
  <si>
    <t>1,44</t>
  </si>
  <si>
    <t>1.107,69</t>
  </si>
  <si>
    <t>641</t>
  </si>
  <si>
    <t>Prihodi od financijske imovine</t>
  </si>
  <si>
    <t>6413</t>
  </si>
  <si>
    <t>Kamate na oročena sredstva i depozi</t>
  </si>
  <si>
    <t>65</t>
  </si>
  <si>
    <t>Prihodi od upravnih i administrativ</t>
  </si>
  <si>
    <t>60.468,25</t>
  </si>
  <si>
    <t xml:space="preserve"> 61,59</t>
  </si>
  <si>
    <t>11,Opći prihodi i primici</t>
  </si>
  <si>
    <t xml:space="preserve">43 Ostali prihodi za posebne namjene                                                            </t>
  </si>
  <si>
    <t>431,Ostali prihodi za posebne namjene-HZZ</t>
  </si>
  <si>
    <t>652</t>
  </si>
  <si>
    <t>Prihodi po posebnim propisima</t>
  </si>
  <si>
    <t>6526</t>
  </si>
  <si>
    <t>Ostali nespomenuti prihodi</t>
  </si>
  <si>
    <t>66</t>
  </si>
  <si>
    <t>Prihodi od prodaje proizvoda i rob</t>
  </si>
  <si>
    <t>1.905,10</t>
  </si>
  <si>
    <t xml:space="preserve"> 16,78</t>
  </si>
  <si>
    <t>32,Vlastiti prihodi
62,Donacije</t>
  </si>
  <si>
    <t>25.765,48
0,00</t>
  </si>
  <si>
    <t>288,94
663,61</t>
  </si>
  <si>
    <t>159,87
0,00</t>
  </si>
  <si>
    <t>55,33
0,00</t>
  </si>
  <si>
    <t>661</t>
  </si>
  <si>
    <t xml:space="preserve">Prihodi od prodaje proizvoda i robe te </t>
  </si>
  <si>
    <t>288,94</t>
  </si>
  <si>
    <t xml:space="preserve"> 55,33</t>
  </si>
  <si>
    <t>6615</t>
  </si>
  <si>
    <t>Prihodi od pruženih usluga</t>
  </si>
  <si>
    <t>663</t>
  </si>
  <si>
    <t>Donacije od pravnih i fizičkih osoba iz</t>
  </si>
  <si>
    <t>663,61</t>
  </si>
  <si>
    <t xml:space="preserve"> 0,00</t>
  </si>
  <si>
    <t>6631</t>
  </si>
  <si>
    <t>Tekuće donacije</t>
  </si>
  <si>
    <t>67</t>
  </si>
  <si>
    <t>Prihodi iz nadležnog proračuna i o</t>
  </si>
  <si>
    <t>233.294,42</t>
  </si>
  <si>
    <t xml:space="preserve"> 58,07</t>
  </si>
  <si>
    <t>135.480,28</t>
  </si>
  <si>
    <t>58,07</t>
  </si>
  <si>
    <t>671</t>
  </si>
  <si>
    <t>Prihodi iz nadležnog proračuna za fina</t>
  </si>
  <si>
    <t>6711</t>
  </si>
  <si>
    <t>68</t>
  </si>
  <si>
    <t>Kazne, upravne mjere i ostali prih</t>
  </si>
  <si>
    <t>683</t>
  </si>
  <si>
    <t>Ostali prihodi</t>
  </si>
  <si>
    <t>6831</t>
  </si>
  <si>
    <t>31</t>
  </si>
  <si>
    <t>Rashodi za zaposlene</t>
  </si>
  <si>
    <t>208.695,59</t>
  </si>
  <si>
    <t xml:space="preserve"> 54,25</t>
  </si>
  <si>
    <t>11,Opći prihodi i primici
32,Vlastiti prihodi
431,Ostali prihodi za posebne namjen</t>
  </si>
  <si>
    <t>80.248,98
16.085,17
5.262,25</t>
  </si>
  <si>
    <t>184.716,96
16.085,21
7.893,42</t>
  </si>
  <si>
    <t>113.220,75
0,00
0,00</t>
  </si>
  <si>
    <t>141,09
0,00
0,00</t>
  </si>
  <si>
    <t>61,29
0,00
0,00</t>
  </si>
  <si>
    <t>311</t>
  </si>
  <si>
    <t>Plaće (Bruto)</t>
  </si>
  <si>
    <t>172.871,99</t>
  </si>
  <si>
    <t xml:space="preserve"> 56,05</t>
  </si>
  <si>
    <t>3111</t>
  </si>
  <si>
    <t>Plaće za redovan rad</t>
  </si>
  <si>
    <t>312</t>
  </si>
  <si>
    <t>Ostali rashodi za zaposlene</t>
  </si>
  <si>
    <t>7.299,75</t>
  </si>
  <si>
    <t xml:space="preserve"> 4,55</t>
  </si>
  <si>
    <t>3121</t>
  </si>
  <si>
    <t>313</t>
  </si>
  <si>
    <t>Doprinosi na plaće</t>
  </si>
  <si>
    <t>28.523,85</t>
  </si>
  <si>
    <t>3132</t>
  </si>
  <si>
    <t>Doprinosi za obvezno zdravstveno osi</t>
  </si>
  <si>
    <t>32</t>
  </si>
  <si>
    <t>Materijalni rashodi</t>
  </si>
  <si>
    <t>83.384,31</t>
  </si>
  <si>
    <t xml:space="preserve"> 51,08</t>
  </si>
  <si>
    <t>11,Opći prihodi i primici
32,Vlastiti prihodi
431,Ostali prihodi za posebne namjen
54,Pomoći proračunskim korisnicima 
62,Donacije</t>
  </si>
  <si>
    <t>17.831,54
16.986,88
449,93
477,81
0,00</t>
  </si>
  <si>
    <t>45.986,72
34.823,42
674,90
1.592,68
306,59</t>
  </si>
  <si>
    <t>22.254,16
19.458,95
0,00
876,87
0,00</t>
  </si>
  <si>
    <t>124,80
114,55
0,00
183,52
0,00</t>
  </si>
  <si>
    <t>48,39
55,88
0,00
55,06
0,00</t>
  </si>
  <si>
    <t>321</t>
  </si>
  <si>
    <t>Naknade troškova zaposlenima</t>
  </si>
  <si>
    <t>12.398,84</t>
  </si>
  <si>
    <t xml:space="preserve"> 52,55</t>
  </si>
  <si>
    <t>3211</t>
  </si>
  <si>
    <t>Službena putovanja</t>
  </si>
  <si>
    <t>796,33</t>
  </si>
  <si>
    <t xml:space="preserve"> 41,02</t>
  </si>
  <si>
    <t>3212</t>
  </si>
  <si>
    <t xml:space="preserve">Naknade za prijevoz, za rad na terenu </t>
  </si>
  <si>
    <t>8.336,99</t>
  </si>
  <si>
    <t xml:space="preserve"> 54,09</t>
  </si>
  <si>
    <t>3213</t>
  </si>
  <si>
    <t>Stručno usavršavanje zaposlenika</t>
  </si>
  <si>
    <t>985,87</t>
  </si>
  <si>
    <t>3214</t>
  </si>
  <si>
    <t>Ostale naknade troškova zaposlenima</t>
  </si>
  <si>
    <t>2.279,65</t>
  </si>
  <si>
    <t xml:space="preserve"> 73,67</t>
  </si>
  <si>
    <t>322</t>
  </si>
  <si>
    <t>Rashodi za materijal i energiju</t>
  </si>
  <si>
    <t>37.272,81</t>
  </si>
  <si>
    <t xml:space="preserve"> 51,89</t>
  </si>
  <si>
    <t>3221</t>
  </si>
  <si>
    <t>Uredski materijal i ostali materijalni ra</t>
  </si>
  <si>
    <t>12.306,31</t>
  </si>
  <si>
    <t xml:space="preserve"> 48,35</t>
  </si>
  <si>
    <t>3222</t>
  </si>
  <si>
    <t>Materijal i sirovine</t>
  </si>
  <si>
    <t>12.741,39</t>
  </si>
  <si>
    <t xml:space="preserve"> 64,68</t>
  </si>
  <si>
    <t>3223</t>
  </si>
  <si>
    <t>Energija</t>
  </si>
  <si>
    <t>9.330,42</t>
  </si>
  <si>
    <t xml:space="preserve"> 34,45</t>
  </si>
  <si>
    <t>3224</t>
  </si>
  <si>
    <t>Materijal i dijelovi za tekuće i investici</t>
  </si>
  <si>
    <t>464,53</t>
  </si>
  <si>
    <t xml:space="preserve"> 100,72</t>
  </si>
  <si>
    <t>3225</t>
  </si>
  <si>
    <t>Sitni inventar i auto gume</t>
  </si>
  <si>
    <t>2.164,71</t>
  </si>
  <si>
    <t xml:space="preserve"> 62,92</t>
  </si>
  <si>
    <t>3227</t>
  </si>
  <si>
    <t>Službena, radna i zaštitna odjeća i ob</t>
  </si>
  <si>
    <t>265,45</t>
  </si>
  <si>
    <t xml:space="preserve"> 40,17</t>
  </si>
  <si>
    <t>323</t>
  </si>
  <si>
    <t>Rashodi za usluge</t>
  </si>
  <si>
    <t>27.535,61</t>
  </si>
  <si>
    <t xml:space="preserve"> 50,35</t>
  </si>
  <si>
    <t>3231</t>
  </si>
  <si>
    <t>Usluge telefona, pošte i prijevoza</t>
  </si>
  <si>
    <t>4.512,58</t>
  </si>
  <si>
    <t xml:space="preserve"> 28,87</t>
  </si>
  <si>
    <t>3232</t>
  </si>
  <si>
    <t>Usluge tekućeg i investicijskog održa</t>
  </si>
  <si>
    <t>1.818,30</t>
  </si>
  <si>
    <t xml:space="preserve"> 69,36</t>
  </si>
  <si>
    <t>3234</t>
  </si>
  <si>
    <t>Komunalne usluge</t>
  </si>
  <si>
    <t>2.919,90</t>
  </si>
  <si>
    <t xml:space="preserve"> 51,51</t>
  </si>
  <si>
    <t>3235</t>
  </si>
  <si>
    <t>Zakupnine i najamnine</t>
  </si>
  <si>
    <t>852,88</t>
  </si>
  <si>
    <t xml:space="preserve"> 49,08</t>
  </si>
  <si>
    <t>3236</t>
  </si>
  <si>
    <t>Zdravstvene i veterinarske usluge</t>
  </si>
  <si>
    <t>1.844,85</t>
  </si>
  <si>
    <t xml:space="preserve"> 64,78</t>
  </si>
  <si>
    <t>3237</t>
  </si>
  <si>
    <t>Intelektualne i osobne usluge</t>
  </si>
  <si>
    <t>4.687,24</t>
  </si>
  <si>
    <t xml:space="preserve"> 52,41</t>
  </si>
  <si>
    <t>3238</t>
  </si>
  <si>
    <t>Računalne usluge</t>
  </si>
  <si>
    <t>1.078,37</t>
  </si>
  <si>
    <t xml:space="preserve"> 41,24</t>
  </si>
  <si>
    <t>3239</t>
  </si>
  <si>
    <t>Ostale usluge</t>
  </si>
  <si>
    <t>9.821,49</t>
  </si>
  <si>
    <t xml:space="preserve"> 53,78</t>
  </si>
  <si>
    <t>329</t>
  </si>
  <si>
    <t>Ostali nespomenuti rashodi poslovanj</t>
  </si>
  <si>
    <t>6.177,05</t>
  </si>
  <si>
    <t xml:space="preserve"> 46,43</t>
  </si>
  <si>
    <t>3291</t>
  </si>
  <si>
    <t>Naknade za rad predstavničkih i izvrš</t>
  </si>
  <si>
    <t>4.053,09</t>
  </si>
  <si>
    <t xml:space="preserve"> 49,87</t>
  </si>
  <si>
    <t>3292</t>
  </si>
  <si>
    <t>Premije osiguranja</t>
  </si>
  <si>
    <t xml:space="preserve"> 133,52</t>
  </si>
  <si>
    <t>3293</t>
  </si>
  <si>
    <t>Reprezentacija</t>
  </si>
  <si>
    <t>1.592,67</t>
  </si>
  <si>
    <t xml:space="preserve"> 12,71</t>
  </si>
  <si>
    <t>3294</t>
  </si>
  <si>
    <t>Članarine i norme</t>
  </si>
  <si>
    <t>147,32</t>
  </si>
  <si>
    <t xml:space="preserve"> 50,00</t>
  </si>
  <si>
    <t>3295</t>
  </si>
  <si>
    <t>Pristojbe i naknade</t>
  </si>
  <si>
    <t>3299</t>
  </si>
  <si>
    <t>118,52</t>
  </si>
  <si>
    <t xml:space="preserve"> 154,24</t>
  </si>
  <si>
    <t>34</t>
  </si>
  <si>
    <t>Financijski rashodi</t>
  </si>
  <si>
    <t>1.017,70</t>
  </si>
  <si>
    <t xml:space="preserve"> 30,76</t>
  </si>
  <si>
    <t>11,Opći prihodi i primici
32,Vlastiti prihodi</t>
  </si>
  <si>
    <t>2,90
342,01</t>
  </si>
  <si>
    <t>15,92
1.001,78</t>
  </si>
  <si>
    <t>5,37
307,68</t>
  </si>
  <si>
    <t>185,17
89,96</t>
  </si>
  <si>
    <t>33,73
30,71</t>
  </si>
  <si>
    <t>342</t>
  </si>
  <si>
    <t>Kamate za primljene kredite i zajmove</t>
  </si>
  <si>
    <t>66,36</t>
  </si>
  <si>
    <t>3423</t>
  </si>
  <si>
    <t xml:space="preserve">Kamate za primljene kredite i zajmove </t>
  </si>
  <si>
    <t>343</t>
  </si>
  <si>
    <t>Ostali financijski rashodi</t>
  </si>
  <si>
    <t>951,34</t>
  </si>
  <si>
    <t xml:space="preserve"> 32,91</t>
  </si>
  <si>
    <t>3431</t>
  </si>
  <si>
    <t>Bankarske usluge i usluge platnog pr</t>
  </si>
  <si>
    <t>730,37</t>
  </si>
  <si>
    <t xml:space="preserve"> 42,13</t>
  </si>
  <si>
    <t>3432</t>
  </si>
  <si>
    <t>Negativne tečajne razlike i razlike zbo</t>
  </si>
  <si>
    <t>1,99</t>
  </si>
  <si>
    <t>3433</t>
  </si>
  <si>
    <t>Zatezne kamate</t>
  </si>
  <si>
    <t>17,25</t>
  </si>
  <si>
    <t xml:space="preserve"> 23,42</t>
  </si>
  <si>
    <t>3434</t>
  </si>
  <si>
    <t>Ostali nespomenuti financijski rashod</t>
  </si>
  <si>
    <t>201,73</t>
  </si>
  <si>
    <t xml:space="preserve"> 0,66</t>
  </si>
  <si>
    <t>42</t>
  </si>
  <si>
    <t>Rashodi za nabavu proizvedene d</t>
  </si>
  <si>
    <t>11,Opći prihodi i primici
32,Vlastiti prihodi
62,Donacije</t>
  </si>
  <si>
    <t>2.773,90
0,00
0,00</t>
  </si>
  <si>
    <t>2.853,54
0,00
357,02</t>
  </si>
  <si>
    <t>0,00
849,67
0,00</t>
  </si>
  <si>
    <t>0,00
0,00
0,00</t>
  </si>
  <si>
    <t>422</t>
  </si>
  <si>
    <t>Postrojenja i oprema</t>
  </si>
  <si>
    <t>4222</t>
  </si>
  <si>
    <t>Komunikacijska oprema</t>
  </si>
  <si>
    <t>4223</t>
  </si>
  <si>
    <t>Oprema za održavanje i zaštitu</t>
  </si>
  <si>
    <t>2.123,56</t>
  </si>
  <si>
    <t>4227</t>
  </si>
  <si>
    <t>Uređaji, strojevi i oprema za ostale na</t>
  </si>
  <si>
    <t>1.087,00</t>
  </si>
  <si>
    <t>C) PRIHODI I RASHODI PREMA IZVORIMA FINANCIRANJA</t>
  </si>
  <si>
    <t>Sveukupno:</t>
  </si>
  <si>
    <t>Vrsta
prihoda</t>
  </si>
  <si>
    <t>Ind.preth./ tek.god.</t>
  </si>
  <si>
    <t xml:space="preserve">           (1)</t>
  </si>
  <si>
    <t xml:space="preserve">   (2)</t>
  </si>
  <si>
    <t xml:space="preserve">    (3)</t>
  </si>
  <si>
    <t xml:space="preserve">             (4)</t>
  </si>
  <si>
    <t xml:space="preserve">  (4/3)</t>
  </si>
  <si>
    <t>Izvor financiranja: 11, Opći prihodi i primici</t>
  </si>
  <si>
    <t>652641</t>
  </si>
  <si>
    <t>Sufinanciranje cijene usluge, participacije i slično</t>
  </si>
  <si>
    <t>278,72</t>
  </si>
  <si>
    <t xml:space="preserve"> 632,99</t>
  </si>
  <si>
    <t>671111</t>
  </si>
  <si>
    <t>Prihodi iz nadležnog proračuna za financiranje rashoda p</t>
  </si>
  <si>
    <t>UKUPNO ZA IZVOR FINANCIRANJA:</t>
  </si>
  <si>
    <t>233.573,14</t>
  </si>
  <si>
    <t xml:space="preserve"> 58,76</t>
  </si>
  <si>
    <t>Izvor financiranja: 32, Vlastiti prihodi</t>
  </si>
  <si>
    <t>641320</t>
  </si>
  <si>
    <t>Kamate na depozite po viđenju</t>
  </si>
  <si>
    <t>51.621,21</t>
  </si>
  <si>
    <t xml:space="preserve"> 68,73</t>
  </si>
  <si>
    <t>661510</t>
  </si>
  <si>
    <t>683110</t>
  </si>
  <si>
    <t>51.910,41</t>
  </si>
  <si>
    <t xml:space="preserve"> 68,66</t>
  </si>
  <si>
    <t>Izvor financiranja: 43, Ostali prihodi za posebne namjene</t>
  </si>
  <si>
    <t xml:space="preserve">Ostali prihodi za posebne namjene-sufinanciranje programa javnih potreba </t>
  </si>
  <si>
    <t>Izvor financiranja: 431, Ostali prihodi za posebne namjene-HZZ</t>
  </si>
  <si>
    <t>652692</t>
  </si>
  <si>
    <t>Ostali prihodi za posebne namjene-prihodi od HZZ-a za z</t>
  </si>
  <si>
    <t>8.568,32</t>
  </si>
  <si>
    <t>Izvor financiranja: 54, Pomoći proračunskim korisnicima temeljem prijenosa sredstava EU</t>
  </si>
  <si>
    <t>636121</t>
  </si>
  <si>
    <t>Tekuće pomoći iz državnog proračuna proračunskim kor</t>
  </si>
  <si>
    <t>Izvor financiranja: 62, Donacije</t>
  </si>
  <si>
    <t>663110</t>
  </si>
  <si>
    <t>Tekuće donacije od fizičkih osoba</t>
  </si>
  <si>
    <t>Rekapitulacija:</t>
  </si>
  <si>
    <t>11, Opći prihodi i primici</t>
  </si>
  <si>
    <t>32, Vlastiti prihodi</t>
  </si>
  <si>
    <t>43, Ostali prihodi za posebne namjene</t>
  </si>
  <si>
    <t>431, Ostali prihodi za posebne namjene-HZZ</t>
  </si>
  <si>
    <t>54, Pomoći proračunskim korisnicima temeljem prijenosa sredstava EU</t>
  </si>
  <si>
    <t>62, Donacije</t>
  </si>
  <si>
    <t>1, Opći prihodi i primici</t>
  </si>
  <si>
    <t>3, Vlastiti prihodi</t>
  </si>
  <si>
    <t>4, Prihodi za posebne namjene</t>
  </si>
  <si>
    <t>5, Pomoći</t>
  </si>
  <si>
    <t>6, Donacije</t>
  </si>
  <si>
    <t>Realizacija proračuna po izvorima financiranja - rashodi</t>
  </si>
  <si>
    <t>Vrsta rashoda i
izdataka</t>
  </si>
  <si>
    <t>Klasifikacija</t>
  </si>
  <si>
    <t>Ind.preth.
/ tek.god.</t>
  </si>
  <si>
    <t xml:space="preserve">     (2)</t>
  </si>
  <si>
    <t xml:space="preserve">      (3)</t>
  </si>
  <si>
    <t xml:space="preserve">               (4)</t>
  </si>
  <si>
    <t xml:space="preserve">    (4/1)</t>
  </si>
  <si>
    <t xml:space="preserve">    (4/3)</t>
  </si>
  <si>
    <t>Izvori financiranja: 11, Opći prihodi i primici</t>
  </si>
  <si>
    <t>311112</t>
  </si>
  <si>
    <t>Place za zaposlene</t>
  </si>
  <si>
    <t>0911</t>
  </si>
  <si>
    <t>152.631,23</t>
  </si>
  <si>
    <t xml:space="preserve"> 63,49</t>
  </si>
  <si>
    <t>312122</t>
  </si>
  <si>
    <t>Nagrade- jubilarne nagrade</t>
  </si>
  <si>
    <t>199,08</t>
  </si>
  <si>
    <t xml:space="preserve"> 166,67</t>
  </si>
  <si>
    <t>312124</t>
  </si>
  <si>
    <t>Nagrade-božićnice</t>
  </si>
  <si>
    <t>2.986,26</t>
  </si>
  <si>
    <t>312131</t>
  </si>
  <si>
    <t>Dar za dijete</t>
  </si>
  <si>
    <t>1.393,59</t>
  </si>
  <si>
    <t>312160</t>
  </si>
  <si>
    <t>Regres za godišnji odmor</t>
  </si>
  <si>
    <t>2.322,65</t>
  </si>
  <si>
    <t xml:space="preserve">Doprinos za mirovinsko osiguranje </t>
  </si>
  <si>
    <t>Doprinos za obvezno zdravstveno osiguranje DV L</t>
  </si>
  <si>
    <t>313212</t>
  </si>
  <si>
    <t>25.184,15</t>
  </si>
  <si>
    <t>Doprinos za slučaj ozljede na radu</t>
  </si>
  <si>
    <t>321210</t>
  </si>
  <si>
    <t>Naknade za prijevoz na posao i s posla</t>
  </si>
  <si>
    <t>7.034,31</t>
  </si>
  <si>
    <t xml:space="preserve"> 64,11</t>
  </si>
  <si>
    <t>321411</t>
  </si>
  <si>
    <t>Naknada za korištenje privatnog automobila u slu</t>
  </si>
  <si>
    <t>2.096,49</t>
  </si>
  <si>
    <t xml:space="preserve"> 80,11</t>
  </si>
  <si>
    <t>322110</t>
  </si>
  <si>
    <t>Uredski materijal</t>
  </si>
  <si>
    <t xml:space="preserve"> 17,42</t>
  </si>
  <si>
    <t>322190</t>
  </si>
  <si>
    <t>Ostali materijal za potrebe redovnog poslovanja</t>
  </si>
  <si>
    <t>3.882,14</t>
  </si>
  <si>
    <t xml:space="preserve"> 22,27</t>
  </si>
  <si>
    <t>322313</t>
  </si>
  <si>
    <t>Električna energija</t>
  </si>
  <si>
    <t>9.290,60</t>
  </si>
  <si>
    <t xml:space="preserve"> 34,60</t>
  </si>
  <si>
    <t>322510</t>
  </si>
  <si>
    <t>Sitni inventar</t>
  </si>
  <si>
    <t>132,72</t>
  </si>
  <si>
    <t>323290</t>
  </si>
  <si>
    <t>Ostale usluge tekućeg i investicijskog održavanja</t>
  </si>
  <si>
    <t>889,24</t>
  </si>
  <si>
    <t xml:space="preserve"> 37,31</t>
  </si>
  <si>
    <t>323410</t>
  </si>
  <si>
    <t>Opskrba vodom</t>
  </si>
  <si>
    <t>1.459,95</t>
  </si>
  <si>
    <t xml:space="preserve"> 54,33</t>
  </si>
  <si>
    <t>323420</t>
  </si>
  <si>
    <t>Iznošenje i odvoz smeća</t>
  </si>
  <si>
    <t>995,42</t>
  </si>
  <si>
    <t xml:space="preserve"> 48,07</t>
  </si>
  <si>
    <t>323610</t>
  </si>
  <si>
    <t>Sanitarna obveza DV Lastavica</t>
  </si>
  <si>
    <t>796,34</t>
  </si>
  <si>
    <t xml:space="preserve"> 27,50</t>
  </si>
  <si>
    <t>323690</t>
  </si>
  <si>
    <t>Ostale zdravstvene i veterinarske usluge</t>
  </si>
  <si>
    <t>398,17</t>
  </si>
  <si>
    <t xml:space="preserve"> 40,97</t>
  </si>
  <si>
    <t>323720</t>
  </si>
  <si>
    <t>Ugovori o djelu</t>
  </si>
  <si>
    <t>214,48</t>
  </si>
  <si>
    <t>323790</t>
  </si>
  <si>
    <t>Knjigovodstvene usluge</t>
  </si>
  <si>
    <t>4.379,85</t>
  </si>
  <si>
    <t xml:space="preserve"> 54,55</t>
  </si>
  <si>
    <t>323892</t>
  </si>
  <si>
    <t>Računalne usluge DV Lastavica</t>
  </si>
  <si>
    <t>547,48</t>
  </si>
  <si>
    <t>323950</t>
  </si>
  <si>
    <t>Usluge čišćenja, pranja i slično</t>
  </si>
  <si>
    <t>9.489,68</t>
  </si>
  <si>
    <t>329113</t>
  </si>
  <si>
    <t>Naknade za rad članovima Upravnog vijeća DV La</t>
  </si>
  <si>
    <t>3.716,24</t>
  </si>
  <si>
    <t xml:space="preserve"> 54,39</t>
  </si>
  <si>
    <t>343330</t>
  </si>
  <si>
    <t>Ostale zatezne kamate</t>
  </si>
  <si>
    <t>13,27</t>
  </si>
  <si>
    <t xml:space="preserve"> 30,44</t>
  </si>
  <si>
    <t>343491</t>
  </si>
  <si>
    <t>Ostali nespomenuti financijski rashodi</t>
  </si>
  <si>
    <t>2,65</t>
  </si>
  <si>
    <t xml:space="preserve"> 50,19</t>
  </si>
  <si>
    <t>422310</t>
  </si>
  <si>
    <t>Oprema za grijanje, ventilaciju i hlađenje</t>
  </si>
  <si>
    <t>422730</t>
  </si>
  <si>
    <t>Oprema</t>
  </si>
  <si>
    <t>729,98</t>
  </si>
  <si>
    <t>Izvori financiranja: 32, Vlastiti prihodi</t>
  </si>
  <si>
    <t>13.465,26</t>
  </si>
  <si>
    <t>312123</t>
  </si>
  <si>
    <t>Nagrade - potpore za novorođenčad</t>
  </si>
  <si>
    <t xml:space="preserve">Doprinosi za mirovinsko osiguranje </t>
  </si>
  <si>
    <t>2.221,78</t>
  </si>
  <si>
    <t>321110</t>
  </si>
  <si>
    <t>Dnevnice za službeni put u zemlji</t>
  </si>
  <si>
    <t xml:space="preserve"> 38,01</t>
  </si>
  <si>
    <t>321130</t>
  </si>
  <si>
    <t>Naknade za smještaj na službenom putu u zemlj</t>
  </si>
  <si>
    <t>530,89</t>
  </si>
  <si>
    <t xml:space="preserve"> 34,90</t>
  </si>
  <si>
    <t>321150</t>
  </si>
  <si>
    <t>Naknade za prijevoz na službenom putu u zemlji</t>
  </si>
  <si>
    <t xml:space="preserve"> 115,91</t>
  </si>
  <si>
    <t>321190</t>
  </si>
  <si>
    <t>Ostali rashodi za službena putovanja</t>
  </si>
  <si>
    <t xml:space="preserve"> 21,10</t>
  </si>
  <si>
    <t>627,78</t>
  </si>
  <si>
    <t>321310</t>
  </si>
  <si>
    <t>Seminari, savjetovanja i simpoziji</t>
  </si>
  <si>
    <t>321320</t>
  </si>
  <si>
    <t>Tečajevi i stručni ispiti</t>
  </si>
  <si>
    <t>183,16</t>
  </si>
  <si>
    <t>322100</t>
  </si>
  <si>
    <t>Ostali materijalni rashodi</t>
  </si>
  <si>
    <t>79,63</t>
  </si>
  <si>
    <t xml:space="preserve"> 127,29</t>
  </si>
  <si>
    <t xml:space="preserve"> 31,37</t>
  </si>
  <si>
    <t>322120</t>
  </si>
  <si>
    <t>Literatura (publikacije, časopisi, glasila, knjige i o</t>
  </si>
  <si>
    <t>106,18</t>
  </si>
  <si>
    <t>322140</t>
  </si>
  <si>
    <t>Materijal i sredstva za čišćenje i održavanje</t>
  </si>
  <si>
    <t>3.318,07</t>
  </si>
  <si>
    <t xml:space="preserve"> 61,71</t>
  </si>
  <si>
    <t>322160</t>
  </si>
  <si>
    <t>Materijal za higijenske potrebe i njegu</t>
  </si>
  <si>
    <t xml:space="preserve"> 14,79</t>
  </si>
  <si>
    <t xml:space="preserve"> 85,36</t>
  </si>
  <si>
    <t>322240</t>
  </si>
  <si>
    <t>Namirnice</t>
  </si>
  <si>
    <t>322331</t>
  </si>
  <si>
    <t>Plin</t>
  </si>
  <si>
    <t>39,82</t>
  </si>
  <si>
    <t>322440</t>
  </si>
  <si>
    <t xml:space="preserve">Ostali materijal i dijelovi za tekuće i investicijsko </t>
  </si>
  <si>
    <t>1.725,40</t>
  </si>
  <si>
    <t xml:space="preserve"> 78,94</t>
  </si>
  <si>
    <t>322710</t>
  </si>
  <si>
    <t>Službena, radna i zaštitna odjeća i obuća</t>
  </si>
  <si>
    <t>323110</t>
  </si>
  <si>
    <t xml:space="preserve"> 22,39</t>
  </si>
  <si>
    <t>323130</t>
  </si>
  <si>
    <t>Poštarina (pisma,tiskanice i sl.)</t>
  </si>
  <si>
    <t>323190</t>
  </si>
  <si>
    <t>Ostale usluge za komunikaciju i prijevoz</t>
  </si>
  <si>
    <t>323220</t>
  </si>
  <si>
    <t>Usluge tekućeg i investicijskog održavanja postro</t>
  </si>
  <si>
    <t xml:space="preserve"> 9,42</t>
  </si>
  <si>
    <t xml:space="preserve"> 220,85</t>
  </si>
  <si>
    <t>323430</t>
  </si>
  <si>
    <t>Deratizacija i dezinsekcija</t>
  </si>
  <si>
    <t>323530</t>
  </si>
  <si>
    <t>Zakupnine i najamnine za opremu</t>
  </si>
  <si>
    <t xml:space="preserve"> 43,96</t>
  </si>
  <si>
    <t>323540</t>
  </si>
  <si>
    <t>Licence</t>
  </si>
  <si>
    <t>56,54</t>
  </si>
  <si>
    <t xml:space="preserve"> 121,15</t>
  </si>
  <si>
    <t>323611</t>
  </si>
  <si>
    <t>Obvezni i preventivni zdravstveni pregledi zaposle</t>
  </si>
  <si>
    <t>650,34</t>
  </si>
  <si>
    <t xml:space="preserve"> 125,00</t>
  </si>
  <si>
    <t>323730</t>
  </si>
  <si>
    <t>Usluge odvjetnika i pravnog savjetovanja</t>
  </si>
  <si>
    <t>323791</t>
  </si>
  <si>
    <t>Ostale intelektualne usluge</t>
  </si>
  <si>
    <t>92,91</t>
  </si>
  <si>
    <t xml:space="preserve"> 59,29</t>
  </si>
  <si>
    <t>323900</t>
  </si>
  <si>
    <t xml:space="preserve"> 39,93</t>
  </si>
  <si>
    <t>323910</t>
  </si>
  <si>
    <t>Grafičke i tiskarske usluge, usluge kopiranja i uve</t>
  </si>
  <si>
    <t>336,85</t>
  </si>
  <si>
    <t>329220</t>
  </si>
  <si>
    <t>Premije osiguranja ostale imovine</t>
  </si>
  <si>
    <t>329310</t>
  </si>
  <si>
    <t>329400</t>
  </si>
  <si>
    <t>Članarine</t>
  </si>
  <si>
    <t>329520</t>
  </si>
  <si>
    <t>Sudske pristojbe</t>
  </si>
  <si>
    <t>329910</t>
  </si>
  <si>
    <t>Rashodi protokola (vijenci, cvijeće, svijeće i slično</t>
  </si>
  <si>
    <t xml:space="preserve"> 459,07</t>
  </si>
  <si>
    <t>329992</t>
  </si>
  <si>
    <t>Naknadno utvrđeni rashodi iz prošlih godina</t>
  </si>
  <si>
    <t>78,70</t>
  </si>
  <si>
    <t>342331</t>
  </si>
  <si>
    <t>Kamate za primljene kredite od tuzemnih kreditni</t>
  </si>
  <si>
    <t>343120</t>
  </si>
  <si>
    <t>Usluge platnog prometa</t>
  </si>
  <si>
    <t>343211</t>
  </si>
  <si>
    <t>Negativne tečajne razlike</t>
  </si>
  <si>
    <t>3,98</t>
  </si>
  <si>
    <t>343490</t>
  </si>
  <si>
    <t>Ostali nespomenuti financijski rashodi-naknade z</t>
  </si>
  <si>
    <t>422221</t>
  </si>
  <si>
    <t>Telefoni i ostali komunikacijski uređaji</t>
  </si>
  <si>
    <t>Izvori financiranja: 431, Ostali prihodi za posebne namjene-HZZ</t>
  </si>
  <si>
    <t>6.775,50</t>
  </si>
  <si>
    <t>1.117,92</t>
  </si>
  <si>
    <t>674,90</t>
  </si>
  <si>
    <t>Izvori financiranja: 54, Pomoći proračunskim korisnicima temeljem prijenosa sredstava EU</t>
  </si>
  <si>
    <t>123,17</t>
  </si>
  <si>
    <t>22,30</t>
  </si>
  <si>
    <t xml:space="preserve"> 89,24</t>
  </si>
  <si>
    <t>1.447,21</t>
  </si>
  <si>
    <t xml:space="preserve"> 59,22</t>
  </si>
  <si>
    <t>Izvori financiranja: 62, Donacije</t>
  </si>
  <si>
    <t>306,59</t>
  </si>
  <si>
    <t>357,02</t>
  </si>
  <si>
    <t xml:space="preserve"> 58,00</t>
  </si>
  <si>
    <t xml:space="preserve"> 39,72</t>
  </si>
  <si>
    <t xml:space="preserve"> 233.573,14</t>
  </si>
  <si>
    <t xml:space="preserve"> 51.910,41</t>
  </si>
  <si>
    <t xml:space="preserve"> 8.568,32</t>
  </si>
  <si>
    <t xml:space="preserve"> 1.592,68</t>
  </si>
  <si>
    <t xml:space="preserve"> 663,61</t>
  </si>
  <si>
    <t>D) PRIHODI I RASHODI PREMA FUNKCIJSKOJ KLASIFIKACIJI</t>
  </si>
  <si>
    <t>Pregled proračuna po funkcijskoj klasifikaciji</t>
  </si>
  <si>
    <t>Funkcijska
klasifikacija</t>
  </si>
  <si>
    <t>Indeks preth.
/ tek.god.</t>
  </si>
  <si>
    <t>(4/1)</t>
  </si>
  <si>
    <t>(4/3)</t>
  </si>
  <si>
    <t>09, Obrazovanje</t>
  </si>
  <si>
    <t>270.042,85</t>
  </si>
  <si>
    <t xml:space="preserve"> 52,86%</t>
  </si>
  <si>
    <t>Rashodi za nabavu nefinancijske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</si>
</sst>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%-41A]* 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2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horizontal="left" vertical="top" wrapText="1" readingOrder="1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 readingOrder="1"/>
    </xf>
    <xf numFmtId="0" fontId="6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0" fillId="0" borderId="2" xfId="0" applyBorder="1" applyAlignment="1">
      <alignment vertical="top"/>
    </xf>
    <xf numFmtId="0" fontId="8" fillId="0" borderId="1" xfId="0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 wrapText="1" readingOrder="1"/>
    </xf>
    <xf numFmtId="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3" borderId="0" xfId="0" applyFill="1" applyAlignment="1">
      <alignment vertical="top"/>
    </xf>
    <xf numFmtId="0" fontId="5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vertical="top"/>
    </xf>
    <xf numFmtId="4" fontId="5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0" fontId="11" fillId="0" borderId="1" xfId="0" applyFont="1" applyBorder="1" applyAlignment="1">
      <alignment vertical="top" wrapText="1" readingOrder="1"/>
    </xf>
    <xf numFmtId="2" fontId="8" fillId="0" borderId="1" xfId="0" applyNumberFormat="1" applyFont="1" applyBorder="1" applyAlignment="1">
      <alignment vertical="top" wrapText="1" readingOrder="1"/>
    </xf>
    <xf numFmtId="0" fontId="0" fillId="0" borderId="0" xfId="0" applyAlignment="1">
      <alignment horizontal="center" vertical="top"/>
    </xf>
    <xf numFmtId="49" fontId="5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top"/>
      <protection locked="0"/>
    </xf>
    <xf numFmtId="4" fontId="6" fillId="0" borderId="1" xfId="0" applyNumberFormat="1" applyFont="1" applyBorder="1" applyAlignment="1" applyProtection="1">
      <alignment horizontal="right" vertical="top"/>
      <protection locked="0"/>
    </xf>
    <xf numFmtId="0" fontId="6" fillId="0" borderId="1" xfId="0" applyFont="1" applyBorder="1" applyAlignment="1" applyProtection="1">
      <alignment horizontal="right" vertical="top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horizontal="center" vertical="top" readingOrder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4" fontId="5" fillId="0" borderId="1" xfId="0" applyNumberFormat="1" applyFont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2" fontId="0" fillId="0" borderId="1" xfId="0" applyNumberFormat="1" applyBorder="1" applyAlignment="1" applyProtection="1">
      <alignment vertical="top"/>
      <protection locked="0"/>
    </xf>
    <xf numFmtId="4" fontId="5" fillId="0" borderId="1" xfId="0" applyNumberFormat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49" fontId="10" fillId="0" borderId="1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vertical="top" wrapText="1" readingOrder="1"/>
    </xf>
    <xf numFmtId="4" fontId="6" fillId="0" borderId="1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" fontId="6" fillId="0" borderId="2" xfId="0" applyNumberFormat="1" applyFont="1" applyBorder="1" applyAlignment="1">
      <alignment vertical="top"/>
    </xf>
    <xf numFmtId="4" fontId="6" fillId="0" borderId="3" xfId="0" applyNumberFormat="1" applyFont="1" applyBorder="1" applyAlignment="1">
      <alignment vertical="top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vertical="top"/>
    </xf>
    <xf numFmtId="0" fontId="20" fillId="0" borderId="1" xfId="0" applyFont="1" applyBorder="1" applyAlignment="1">
      <alignment horizontal="left" vertical="top" wrapText="1" readingOrder="1"/>
    </xf>
    <xf numFmtId="0" fontId="20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vertical="top"/>
    </xf>
    <xf numFmtId="0" fontId="19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vertical="top"/>
    </xf>
    <xf numFmtId="0" fontId="22" fillId="0" borderId="1" xfId="0" applyFont="1" applyBorder="1" applyAlignment="1">
      <alignment horizontal="right" vertical="top" wrapText="1" readingOrder="1"/>
    </xf>
    <xf numFmtId="0" fontId="23" fillId="0" borderId="1" xfId="0" applyFont="1" applyBorder="1" applyAlignment="1">
      <alignment vertical="top" wrapText="1" readingOrder="1"/>
    </xf>
    <xf numFmtId="2" fontId="22" fillId="0" borderId="1" xfId="0" applyNumberFormat="1" applyFont="1" applyBorder="1" applyAlignment="1">
      <alignment vertical="top" wrapText="1" readingOrder="1"/>
    </xf>
    <xf numFmtId="4" fontId="2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6" fillId="3" borderId="0" xfId="0" applyFont="1" applyFill="1" applyAlignment="1">
      <alignment horizontal="left" vertical="top" wrapText="1" readingOrder="1"/>
    </xf>
    <xf numFmtId="2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left" vertical="top" wrapText="1" readingOrder="1"/>
    </xf>
    <xf numFmtId="4" fontId="5" fillId="0" borderId="2" xfId="0" applyNumberFormat="1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right" vertical="top" wrapText="1" readingOrder="1"/>
    </xf>
    <xf numFmtId="0" fontId="6" fillId="2" borderId="1" xfId="0" applyFont="1" applyFill="1" applyBorder="1" applyAlignment="1">
      <alignment horizontal="left" vertical="top" wrapText="1" readingOrder="1"/>
    </xf>
    <xf numFmtId="4" fontId="6" fillId="2" borderId="2" xfId="0" applyNumberFormat="1" applyFont="1" applyFill="1" applyBorder="1" applyAlignment="1">
      <alignment horizontal="right" vertical="top"/>
    </xf>
    <xf numFmtId="4" fontId="6" fillId="2" borderId="3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4" fontId="6" fillId="0" borderId="2" xfId="0" applyNumberFormat="1" applyFont="1" applyBorder="1" applyAlignment="1">
      <alignment horizontal="right" vertical="top"/>
    </xf>
    <xf numFmtId="4" fontId="6" fillId="0" borderId="3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0" fontId="6" fillId="2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4" fontId="8" fillId="0" borderId="2" xfId="0" applyNumberFormat="1" applyFont="1" applyBorder="1" applyAlignment="1">
      <alignment horizontal="right" vertical="top" wrapText="1"/>
    </xf>
    <xf numFmtId="4" fontId="8" fillId="0" borderId="3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horizontal="right" vertical="top" wrapText="1"/>
    </xf>
    <xf numFmtId="2" fontId="8" fillId="0" borderId="3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4" fontId="8" fillId="0" borderId="2" xfId="0" applyNumberFormat="1" applyFont="1" applyBorder="1" applyAlignment="1">
      <alignment horizontal="right" vertical="top" wrapText="1" readingOrder="1"/>
    </xf>
    <xf numFmtId="4" fontId="8" fillId="0" borderId="3" xfId="0" applyNumberFormat="1" applyFont="1" applyBorder="1" applyAlignment="1">
      <alignment horizontal="right" vertical="top" wrapText="1" readingOrder="1"/>
    </xf>
    <xf numFmtId="4" fontId="8" fillId="0" borderId="2" xfId="0" applyNumberFormat="1" applyFont="1" applyBorder="1" applyAlignment="1">
      <alignment horizontal="center" vertical="top" wrapText="1" readingOrder="1"/>
    </xf>
    <xf numFmtId="4" fontId="5" fillId="0" borderId="6" xfId="0" applyNumberFormat="1" applyFont="1" applyBorder="1" applyAlignment="1">
      <alignment horizontal="right" vertical="top"/>
    </xf>
    <xf numFmtId="2" fontId="8" fillId="0" borderId="2" xfId="0" applyNumberFormat="1" applyFont="1" applyBorder="1" applyAlignment="1">
      <alignment horizontal="right" vertical="top" wrapText="1" readingOrder="1"/>
    </xf>
    <xf numFmtId="2" fontId="8" fillId="0" borderId="3" xfId="0" applyNumberFormat="1" applyFont="1" applyBorder="1" applyAlignment="1">
      <alignment horizontal="right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left" vertical="top" wrapText="1" readingOrder="1"/>
    </xf>
    <xf numFmtId="0" fontId="6" fillId="0" borderId="2" xfId="0" applyFont="1" applyBorder="1" applyAlignment="1">
      <alignment horizontal="right" vertical="top" wrapText="1" readingOrder="1"/>
    </xf>
    <xf numFmtId="0" fontId="6" fillId="0" borderId="3" xfId="0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2" xfId="0" applyFont="1" applyBorder="1" applyAlignment="1">
      <alignment horizontal="left" vertical="top" wrapText="1" readingOrder="1"/>
    </xf>
    <xf numFmtId="0" fontId="6" fillId="0" borderId="3" xfId="0" applyFont="1" applyBorder="1" applyAlignment="1">
      <alignment horizontal="left" vertical="top" wrapText="1" readingOrder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2" fontId="8" fillId="0" borderId="2" xfId="0" applyNumberFormat="1" applyFont="1" applyBorder="1" applyAlignment="1">
      <alignment horizontal="center" vertical="top" wrapText="1" readingOrder="1"/>
    </xf>
    <xf numFmtId="2" fontId="8" fillId="0" borderId="3" xfId="0" applyNumberFormat="1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 readingOrder="1"/>
    </xf>
    <xf numFmtId="0" fontId="20" fillId="0" borderId="3" xfId="0" applyFont="1" applyBorder="1" applyAlignment="1">
      <alignment horizontal="left" vertical="top" wrapText="1" readingOrder="1"/>
    </xf>
    <xf numFmtId="0" fontId="20" fillId="0" borderId="1" xfId="0" applyFont="1" applyBorder="1" applyAlignment="1">
      <alignment horizontal="right" vertical="top" wrapText="1" readingOrder="1"/>
    </xf>
    <xf numFmtId="0" fontId="1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4" fontId="20" fillId="0" borderId="2" xfId="0" applyNumberFormat="1" applyFont="1" applyBorder="1" applyAlignment="1">
      <alignment horizontal="right" vertical="top"/>
    </xf>
    <xf numFmtId="4" fontId="20" fillId="0" borderId="3" xfId="0" applyNumberFormat="1" applyFont="1" applyBorder="1" applyAlignment="1">
      <alignment horizontal="right" vertical="top"/>
    </xf>
    <xf numFmtId="4" fontId="20" fillId="0" borderId="1" xfId="0" applyNumberFormat="1" applyFont="1" applyBorder="1" applyAlignment="1">
      <alignment horizontal="right" vertical="top"/>
    </xf>
    <xf numFmtId="4" fontId="20" fillId="2" borderId="2" xfId="0" applyNumberFormat="1" applyFont="1" applyFill="1" applyBorder="1" applyAlignment="1">
      <alignment horizontal="right" vertical="top"/>
    </xf>
    <xf numFmtId="0" fontId="20" fillId="2" borderId="3" xfId="0" applyFont="1" applyFill="1" applyBorder="1" applyAlignment="1">
      <alignment horizontal="right" vertical="top"/>
    </xf>
    <xf numFmtId="4" fontId="20" fillId="2" borderId="1" xfId="0" applyNumberFormat="1" applyFont="1" applyFill="1" applyBorder="1" applyAlignment="1">
      <alignment horizontal="right" vertical="top"/>
    </xf>
    <xf numFmtId="0" fontId="21" fillId="0" borderId="1" xfId="0" applyFont="1" applyBorder="1" applyAlignment="1">
      <alignment horizontal="left" vertical="top" wrapText="1" readingOrder="1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 readingOrder="1"/>
    </xf>
    <xf numFmtId="0" fontId="20" fillId="0" borderId="3" xfId="0" applyFont="1" applyBorder="1" applyAlignment="1">
      <alignment horizontal="center" vertical="top" wrapText="1" readingOrder="1"/>
    </xf>
    <xf numFmtId="0" fontId="20" fillId="0" borderId="1" xfId="0" applyFont="1" applyBorder="1" applyAlignment="1">
      <alignment horizontal="center" vertical="top" wrapText="1" readingOrder="1"/>
    </xf>
    <xf numFmtId="0" fontId="20" fillId="2" borderId="1" xfId="0" applyFont="1" applyFill="1" applyBorder="1" applyAlignment="1">
      <alignment horizontal="left" vertical="top"/>
    </xf>
    <xf numFmtId="4" fontId="20" fillId="2" borderId="3" xfId="0" applyNumberFormat="1" applyFont="1" applyFill="1" applyBorder="1" applyAlignment="1">
      <alignment horizontal="right" vertical="top"/>
    </xf>
    <xf numFmtId="0" fontId="20" fillId="2" borderId="2" xfId="0" applyFont="1" applyFill="1" applyBorder="1" applyAlignment="1">
      <alignment horizontal="right" vertical="top"/>
    </xf>
    <xf numFmtId="0" fontId="20" fillId="2" borderId="1" xfId="0" applyFont="1" applyFill="1" applyBorder="1" applyAlignment="1">
      <alignment horizontal="right" vertical="top"/>
    </xf>
    <xf numFmtId="0" fontId="20" fillId="2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top" wrapText="1" readingOrder="1"/>
    </xf>
    <xf numFmtId="4" fontId="20" fillId="2" borderId="2" xfId="0" applyNumberFormat="1" applyFont="1" applyFill="1" applyBorder="1" applyAlignment="1">
      <alignment horizontal="right" vertical="center"/>
    </xf>
    <xf numFmtId="4" fontId="20" fillId="2" borderId="3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top" wrapText="1" readingOrder="1"/>
    </xf>
    <xf numFmtId="4" fontId="19" fillId="0" borderId="2" xfId="0" applyNumberFormat="1" applyFont="1" applyBorder="1" applyAlignment="1">
      <alignment horizontal="right" vertical="top"/>
    </xf>
    <xf numFmtId="4" fontId="19" fillId="0" borderId="3" xfId="0" applyNumberFormat="1" applyFont="1" applyBorder="1" applyAlignment="1">
      <alignment horizontal="right" vertical="top"/>
    </xf>
    <xf numFmtId="4" fontId="19" fillId="0" borderId="1" xfId="0" applyNumberFormat="1" applyFont="1" applyBorder="1" applyAlignment="1">
      <alignment horizontal="right" vertical="top"/>
    </xf>
    <xf numFmtId="0" fontId="19" fillId="0" borderId="2" xfId="0" applyFont="1" applyBorder="1" applyAlignment="1">
      <alignment horizontal="right" vertical="top"/>
    </xf>
    <xf numFmtId="0" fontId="19" fillId="0" borderId="3" xfId="0" applyFont="1" applyBorder="1" applyAlignment="1">
      <alignment horizontal="right" vertical="top"/>
    </xf>
    <xf numFmtId="0" fontId="19" fillId="0" borderId="1" xfId="0" applyFont="1" applyBorder="1" applyAlignment="1">
      <alignment horizontal="right" vertical="top"/>
    </xf>
    <xf numFmtId="0" fontId="22" fillId="0" borderId="1" xfId="0" applyFont="1" applyBorder="1" applyAlignment="1">
      <alignment horizontal="left" vertical="top" wrapText="1" readingOrder="1"/>
    </xf>
    <xf numFmtId="0" fontId="22" fillId="0" borderId="2" xfId="0" applyFont="1" applyBorder="1" applyAlignment="1">
      <alignment horizontal="right" vertical="top" wrapText="1"/>
    </xf>
    <xf numFmtId="0" fontId="22" fillId="0" borderId="3" xfId="0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 readingOrder="1"/>
    </xf>
    <xf numFmtId="2" fontId="22" fillId="0" borderId="2" xfId="0" applyNumberFormat="1" applyFont="1" applyBorder="1" applyAlignment="1">
      <alignment horizontal="right" vertical="top" wrapText="1" readingOrder="1"/>
    </xf>
    <xf numFmtId="2" fontId="22" fillId="0" borderId="3" xfId="0" applyNumberFormat="1" applyFont="1" applyBorder="1" applyAlignment="1">
      <alignment horizontal="right" vertical="top" wrapText="1" readingOrder="1"/>
    </xf>
    <xf numFmtId="0" fontId="22" fillId="0" borderId="2" xfId="0" applyFont="1" applyBorder="1" applyAlignment="1">
      <alignment horizontal="center" vertical="top" wrapText="1" readingOrder="1"/>
    </xf>
    <xf numFmtId="0" fontId="22" fillId="0" borderId="3" xfId="0" applyFont="1" applyBorder="1" applyAlignment="1">
      <alignment horizontal="center" vertical="top" wrapText="1" readingOrder="1"/>
    </xf>
    <xf numFmtId="4" fontId="22" fillId="0" borderId="2" xfId="0" applyNumberFormat="1" applyFont="1" applyBorder="1" applyAlignment="1">
      <alignment horizontal="center" vertical="top" wrapText="1" readingOrder="1"/>
    </xf>
    <xf numFmtId="2" fontId="22" fillId="0" borderId="2" xfId="0" applyNumberFormat="1" applyFont="1" applyBorder="1" applyAlignment="1">
      <alignment horizontal="center" vertical="top" wrapText="1" readingOrder="1"/>
    </xf>
    <xf numFmtId="2" fontId="22" fillId="0" borderId="3" xfId="0" applyNumberFormat="1" applyFont="1" applyBorder="1" applyAlignment="1">
      <alignment horizontal="center" vertical="top" wrapText="1" readingOrder="1"/>
    </xf>
    <xf numFmtId="0" fontId="23" fillId="0" borderId="1" xfId="0" applyFont="1" applyBorder="1" applyAlignment="1">
      <alignment horizontal="left" vertical="top" wrapText="1" readingOrder="1"/>
    </xf>
    <xf numFmtId="4" fontId="22" fillId="0" borderId="2" xfId="0" applyNumberFormat="1" applyFont="1" applyBorder="1" applyAlignment="1">
      <alignment horizontal="right" vertical="top" wrapText="1" readingOrder="1"/>
    </xf>
    <xf numFmtId="4" fontId="22" fillId="0" borderId="3" xfId="0" applyNumberFormat="1" applyFont="1" applyBorder="1" applyAlignment="1">
      <alignment horizontal="right" vertical="top" wrapText="1" readingOrder="1"/>
    </xf>
    <xf numFmtId="4" fontId="22" fillId="0" borderId="3" xfId="0" applyNumberFormat="1" applyFont="1" applyBorder="1" applyAlignment="1">
      <alignment horizontal="center" vertical="top" wrapText="1" readingOrder="1"/>
    </xf>
    <xf numFmtId="4" fontId="19" fillId="0" borderId="6" xfId="0" applyNumberFormat="1" applyFont="1" applyBorder="1" applyAlignment="1">
      <alignment horizontal="right" vertical="top"/>
    </xf>
    <xf numFmtId="0" fontId="22" fillId="0" borderId="1" xfId="0" applyFont="1" applyBorder="1" applyAlignment="1">
      <alignment horizontal="right" vertical="top" wrapText="1" readingOrder="1"/>
    </xf>
    <xf numFmtId="4" fontId="22" fillId="0" borderId="2" xfId="0" applyNumberFormat="1" applyFont="1" applyBorder="1" applyAlignment="1">
      <alignment horizontal="right" vertical="top" wrapText="1"/>
    </xf>
    <xf numFmtId="4" fontId="22" fillId="0" borderId="3" xfId="0" applyNumberFormat="1" applyFont="1" applyBorder="1" applyAlignment="1">
      <alignment horizontal="right" vertical="top" wrapText="1"/>
    </xf>
    <xf numFmtId="2" fontId="22" fillId="0" borderId="2" xfId="0" applyNumberFormat="1" applyFont="1" applyBorder="1" applyAlignment="1">
      <alignment horizontal="right" vertical="top" wrapText="1"/>
    </xf>
    <xf numFmtId="2" fontId="22" fillId="0" borderId="3" xfId="0" applyNumberFormat="1" applyFont="1" applyBorder="1" applyAlignment="1">
      <alignment horizontal="right" vertical="top" wrapText="1"/>
    </xf>
    <xf numFmtId="0" fontId="18" fillId="0" borderId="2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20" fillId="2" borderId="2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/>
    </xf>
    <xf numFmtId="0" fontId="24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 wrapText="1" readingOrder="1"/>
    </xf>
    <xf numFmtId="4" fontId="20" fillId="0" borderId="2" xfId="0" applyNumberFormat="1" applyFont="1" applyBorder="1" applyAlignment="1">
      <alignment horizontal="center" vertical="top"/>
    </xf>
    <xf numFmtId="4" fontId="20" fillId="0" borderId="7" xfId="0" applyNumberFormat="1" applyFont="1" applyBorder="1" applyAlignment="1">
      <alignment horizontal="center" vertical="top"/>
    </xf>
    <xf numFmtId="4" fontId="20" fillId="0" borderId="3" xfId="0" applyNumberFormat="1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 wrapText="1" readingOrder="1"/>
    </xf>
    <xf numFmtId="0" fontId="20" fillId="0" borderId="11" xfId="0" applyFont="1" applyBorder="1" applyAlignment="1">
      <alignment horizontal="center" vertical="top" wrapText="1" readingOrder="1"/>
    </xf>
    <xf numFmtId="0" fontId="20" fillId="0" borderId="9" xfId="0" applyFont="1" applyBorder="1" applyAlignment="1">
      <alignment horizontal="center" vertical="top" wrapText="1" readingOrder="1"/>
    </xf>
    <xf numFmtId="0" fontId="20" fillId="0" borderId="10" xfId="0" applyFont="1" applyBorder="1" applyAlignment="1">
      <alignment horizontal="center" vertical="top" wrapText="1" readingOrder="1"/>
    </xf>
    <xf numFmtId="0" fontId="20" fillId="0" borderId="12" xfId="0" applyFont="1" applyBorder="1" applyAlignment="1">
      <alignment horizontal="center" vertical="top" wrapText="1" readingOrder="1"/>
    </xf>
    <xf numFmtId="0" fontId="20" fillId="0" borderId="5" xfId="0" applyFont="1" applyBorder="1" applyAlignment="1">
      <alignment horizontal="center" vertical="top" wrapText="1" readingOrder="1"/>
    </xf>
    <xf numFmtId="0" fontId="20" fillId="0" borderId="7" xfId="0" applyFont="1" applyBorder="1" applyAlignment="1">
      <alignment horizontal="center" vertical="top" wrapText="1" readingOrder="1"/>
    </xf>
    <xf numFmtId="0" fontId="20" fillId="2" borderId="7" xfId="0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right" vertical="top" wrapText="1" readingOrder="1"/>
    </xf>
    <xf numFmtId="0" fontId="13" fillId="0" borderId="1" xfId="0" applyFont="1" applyBorder="1" applyAlignment="1">
      <alignment horizontal="center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0" fontId="0" fillId="0" borderId="1" xfId="0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 vertical="top" wrapText="1" readingOrder="1"/>
    </xf>
    <xf numFmtId="0" fontId="6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 wrapText="1" readingOrder="1"/>
    </xf>
    <xf numFmtId="0" fontId="5" fillId="0" borderId="1" xfId="0" applyFont="1" applyBorder="1" applyAlignment="1" applyProtection="1">
      <alignment horizontal="left" vertical="top" wrapText="1" readingOrder="1"/>
      <protection locked="0"/>
    </xf>
    <xf numFmtId="4" fontId="5" fillId="0" borderId="1" xfId="0" applyNumberFormat="1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right" vertical="top"/>
      <protection locked="0"/>
    </xf>
    <xf numFmtId="0" fontId="9" fillId="0" borderId="1" xfId="0" applyFont="1" applyBorder="1" applyAlignment="1" applyProtection="1">
      <alignment horizontal="left" vertical="top" wrapText="1" readingOrder="1"/>
      <protection locked="0"/>
    </xf>
    <xf numFmtId="0" fontId="6" fillId="0" borderId="1" xfId="0" applyFont="1" applyBorder="1" applyAlignment="1" applyProtection="1">
      <alignment horizontal="left" vertical="top" wrapText="1" readingOrder="1"/>
      <protection locked="0"/>
    </xf>
    <xf numFmtId="4" fontId="6" fillId="0" borderId="1" xfId="0" applyNumberFormat="1" applyFont="1" applyBorder="1" applyAlignment="1" applyProtection="1">
      <alignment horizontal="right" vertical="top"/>
      <protection locked="0"/>
    </xf>
    <xf numFmtId="0" fontId="6" fillId="0" borderId="1" xfId="0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left" vertical="top" wrapText="1" readingOrder="1"/>
      <protection locked="0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4" fontId="5" fillId="0" borderId="3" xfId="0" applyNumberFormat="1" applyFon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 vertical="top" wrapText="1" readingOrder="1"/>
      <protection locked="0"/>
    </xf>
    <xf numFmtId="2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1" xfId="0" applyFont="1" applyBorder="1" applyAlignment="1" applyProtection="1">
      <alignment horizontal="right" vertical="top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3" fillId="0" borderId="4" xfId="0" applyFont="1" applyBorder="1" applyAlignment="1" applyProtection="1">
      <alignment horizontal="center" vertical="top" wrapText="1" readingOrder="1"/>
      <protection locked="0"/>
    </xf>
    <xf numFmtId="0" fontId="13" fillId="0" borderId="6" xfId="0" applyFont="1" applyBorder="1" applyAlignment="1" applyProtection="1">
      <alignment horizontal="center" vertical="top" wrapText="1" readingOrder="1"/>
      <protection locked="0"/>
    </xf>
    <xf numFmtId="0" fontId="6" fillId="0" borderId="4" xfId="0" applyFont="1" applyBorder="1" applyAlignment="1" applyProtection="1">
      <alignment horizontal="center" vertical="top" wrapText="1" readingOrder="1"/>
      <protection locked="0"/>
    </xf>
    <xf numFmtId="0" fontId="6" fillId="0" borderId="6" xfId="0" applyFont="1" applyBorder="1" applyAlignment="1" applyProtection="1">
      <alignment horizontal="center" vertical="top" wrapText="1" readingOrder="1"/>
      <protection locked="0"/>
    </xf>
    <xf numFmtId="0" fontId="6" fillId="0" borderId="7" xfId="0" applyFont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10" fontId="6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righ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0"/>
  <sheetViews>
    <sheetView zoomScale="57" zoomScaleNormal="57" workbookViewId="0">
      <selection activeCell="R35" sqref="R35"/>
    </sheetView>
  </sheetViews>
  <sheetFormatPr defaultRowHeight="15" outlineLevelRow="1" outlineLevelCol="1" x14ac:dyDescent="0.25"/>
  <cols>
    <col min="1" max="1" width="13" customWidth="1"/>
    <col min="2" max="4" width="26.5703125" customWidth="1"/>
    <col min="5" max="5" width="0.5703125" customWidth="1"/>
    <col min="6" max="6" width="26.5703125" customWidth="1"/>
    <col min="7" max="7" width="0.140625" customWidth="1"/>
    <col min="8" max="8" width="26.5703125" customWidth="1"/>
    <col min="9" max="9" width="0.5703125" customWidth="1"/>
    <col min="10" max="10" width="26.28515625" customWidth="1"/>
    <col min="11" max="11" width="26.5703125" hidden="1" customWidth="1"/>
    <col min="12" max="12" width="20.85546875" customWidth="1"/>
    <col min="13" max="13" width="26.5703125" hidden="1" customWidth="1"/>
    <col min="14" max="14" width="26.5703125" hidden="1" customWidth="1" outlineLevel="1"/>
    <col min="15" max="15" width="26.5703125" customWidth="1" outlineLevel="1"/>
    <col min="16" max="16" width="26.5703125" hidden="1" customWidth="1" outlineLevel="1"/>
    <col min="17" max="18" width="26.5703125" customWidth="1"/>
    <col min="19" max="19" width="10.42578125" customWidth="1"/>
  </cols>
  <sheetData>
    <row r="1" spans="1:16" ht="15.75" customHeight="1" x14ac:dyDescent="0.25"/>
    <row r="2" spans="1:16" ht="15.75" customHeight="1" x14ac:dyDescent="0.2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 ht="15.75" customHeight="1" x14ac:dyDescent="0.25">
      <c r="A3" s="1"/>
    </row>
    <row r="4" spans="1:16" ht="15.75" customHeight="1" x14ac:dyDescent="0.25">
      <c r="A4" s="2" t="s">
        <v>1</v>
      </c>
    </row>
    <row r="5" spans="1:16" ht="15.75" customHeight="1" x14ac:dyDescent="0.25">
      <c r="A5" s="2"/>
    </row>
    <row r="6" spans="1:16" ht="15.75" customHeight="1" x14ac:dyDescent="0.25">
      <c r="A6" s="3" t="s">
        <v>2</v>
      </c>
    </row>
    <row r="7" spans="1:16" ht="15.75" customHeight="1" x14ac:dyDescent="0.25">
      <c r="A7" s="3"/>
    </row>
    <row r="8" spans="1:16" ht="15.75" customHeight="1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6" ht="15.75" customHeight="1" x14ac:dyDescent="0.25">
      <c r="A9" s="137" t="s">
        <v>4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5.75" customHeight="1" x14ac:dyDescent="0.25">
      <c r="A10" s="4"/>
      <c r="B10" s="4"/>
      <c r="C10" s="5" t="s">
        <v>30</v>
      </c>
      <c r="D10" s="101">
        <f>D14</f>
        <v>135647.04999999999</v>
      </c>
      <c r="E10" s="102"/>
      <c r="F10" s="103">
        <v>296308.15999999997</v>
      </c>
      <c r="G10" s="103"/>
      <c r="H10" s="101">
        <v>296308.15999999997</v>
      </c>
      <c r="I10" s="102"/>
      <c r="J10" s="103">
        <v>173760.53</v>
      </c>
      <c r="K10" s="103"/>
      <c r="L10" s="101">
        <f>(J10/D10)*100</f>
        <v>128.09753695343912</v>
      </c>
      <c r="M10" s="102"/>
      <c r="N10" s="101">
        <v>58.641830856092525</v>
      </c>
      <c r="O10" s="102"/>
      <c r="P10" s="4"/>
    </row>
    <row r="11" spans="1:16" ht="15.75" customHeight="1" x14ac:dyDescent="0.25">
      <c r="A11" s="5" t="s">
        <v>6</v>
      </c>
      <c r="B11" s="133" t="s">
        <v>31</v>
      </c>
      <c r="C11" s="134"/>
      <c r="D11" s="107" t="s">
        <v>28</v>
      </c>
      <c r="E11" s="107"/>
      <c r="F11" s="107" t="s">
        <v>9</v>
      </c>
      <c r="G11" s="107"/>
      <c r="H11" s="107" t="s">
        <v>10</v>
      </c>
      <c r="I11" s="107"/>
      <c r="J11" s="107" t="s">
        <v>11</v>
      </c>
      <c r="K11" s="107"/>
      <c r="L11" s="107" t="s">
        <v>12</v>
      </c>
      <c r="M11" s="107"/>
      <c r="N11" s="130" t="s">
        <v>13</v>
      </c>
      <c r="O11" s="131"/>
      <c r="P11" s="4"/>
    </row>
    <row r="12" spans="1:16" ht="15.75" customHeight="1" outlineLevel="1" x14ac:dyDescent="0.25">
      <c r="A12" s="4"/>
      <c r="B12" s="129" t="s">
        <v>32</v>
      </c>
      <c r="C12" s="129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4"/>
      <c r="O12" s="4"/>
      <c r="P12" s="4"/>
    </row>
    <row r="13" spans="1:16" ht="15.75" customHeight="1" x14ac:dyDescent="0.25">
      <c r="A13" s="4"/>
      <c r="B13" s="152"/>
      <c r="C13" s="153"/>
      <c r="D13" s="104" t="s">
        <v>14</v>
      </c>
      <c r="E13" s="105"/>
      <c r="F13" s="104" t="s">
        <v>15</v>
      </c>
      <c r="G13" s="105"/>
      <c r="H13" s="104" t="s">
        <v>16</v>
      </c>
      <c r="I13" s="105"/>
      <c r="J13" s="104" t="s">
        <v>17</v>
      </c>
      <c r="K13" s="105"/>
      <c r="L13" s="132" t="s">
        <v>18</v>
      </c>
      <c r="M13" s="132"/>
      <c r="N13" s="104" t="s">
        <v>33</v>
      </c>
      <c r="O13" s="105"/>
      <c r="P13" s="4"/>
    </row>
    <row r="14" spans="1:16" ht="15.75" customHeight="1" x14ac:dyDescent="0.25">
      <c r="A14" s="8" t="s">
        <v>34</v>
      </c>
      <c r="B14" s="100" t="s">
        <v>35</v>
      </c>
      <c r="C14" s="100"/>
      <c r="D14" s="93">
        <v>135647.04999999999</v>
      </c>
      <c r="E14" s="94"/>
      <c r="F14" s="95">
        <v>296308.15999999997</v>
      </c>
      <c r="G14" s="95"/>
      <c r="H14" s="93">
        <v>296308.15999999997</v>
      </c>
      <c r="I14" s="97"/>
      <c r="J14" s="95">
        <v>173760.53</v>
      </c>
      <c r="K14" s="95"/>
      <c r="L14" s="95">
        <f>(J14/D14)*100</f>
        <v>128.09753695343912</v>
      </c>
      <c r="M14" s="95"/>
      <c r="N14" s="96" t="s">
        <v>36</v>
      </c>
      <c r="O14" s="96"/>
      <c r="P14" s="9"/>
    </row>
    <row r="15" spans="1:16" ht="15.75" customHeight="1" x14ac:dyDescent="0.25">
      <c r="A15" s="3"/>
    </row>
    <row r="16" spans="1:16" ht="15.75" customHeight="1" x14ac:dyDescent="0.25">
      <c r="A16" s="145" t="s">
        <v>3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54"/>
      <c r="P16" s="56"/>
    </row>
    <row r="17" spans="1:24" ht="15.75" customHeight="1" x14ac:dyDescent="0.25">
      <c r="A17" s="155" t="s">
        <v>4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7"/>
      <c r="P17" s="57"/>
    </row>
    <row r="18" spans="1:24" ht="15.75" customHeight="1" x14ac:dyDescent="0.25">
      <c r="A18" s="4"/>
      <c r="B18" s="4"/>
      <c r="C18" s="54" t="s">
        <v>5</v>
      </c>
      <c r="D18" s="58">
        <v>140461.37</v>
      </c>
      <c r="E18" s="59"/>
      <c r="F18" s="55">
        <v>296308.15999999997</v>
      </c>
      <c r="G18" s="55"/>
      <c r="H18" s="58">
        <v>296308.15999999997</v>
      </c>
      <c r="I18" s="59"/>
      <c r="J18" s="55">
        <v>156973.45000000001</v>
      </c>
      <c r="K18" s="55"/>
      <c r="L18" s="6">
        <f>J18/D18*100</f>
        <v>111.75560226986254</v>
      </c>
      <c r="M18" s="6"/>
      <c r="N18" s="55">
        <v>52.976418199215303</v>
      </c>
      <c r="O18" s="55"/>
      <c r="P18" s="55"/>
    </row>
    <row r="19" spans="1:24" ht="15.75" customHeight="1" x14ac:dyDescent="0.25">
      <c r="A19" s="5" t="s">
        <v>6</v>
      </c>
      <c r="B19" s="106" t="s">
        <v>7</v>
      </c>
      <c r="C19" s="106"/>
      <c r="D19" s="107" t="s">
        <v>28</v>
      </c>
      <c r="E19" s="107"/>
      <c r="F19" s="107" t="s">
        <v>9</v>
      </c>
      <c r="G19" s="107"/>
      <c r="H19" s="107" t="s">
        <v>10</v>
      </c>
      <c r="I19" s="107"/>
      <c r="J19" s="107" t="s">
        <v>11</v>
      </c>
      <c r="K19" s="107"/>
      <c r="L19" s="107" t="s">
        <v>12</v>
      </c>
      <c r="M19" s="107"/>
      <c r="N19" s="132" t="s">
        <v>13</v>
      </c>
      <c r="O19" s="132"/>
      <c r="P19" s="132"/>
    </row>
    <row r="20" spans="1:24" ht="15.75" customHeight="1" x14ac:dyDescent="0.25">
      <c r="A20" s="4"/>
      <c r="B20" s="106"/>
      <c r="C20" s="106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32"/>
      <c r="O20" s="132"/>
      <c r="P20" s="132"/>
    </row>
    <row r="21" spans="1:24" ht="15.75" customHeight="1" x14ac:dyDescent="0.25">
      <c r="A21" s="4"/>
      <c r="B21" s="152"/>
      <c r="C21" s="153"/>
      <c r="D21" s="104" t="s">
        <v>14</v>
      </c>
      <c r="E21" s="105"/>
      <c r="F21" s="104" t="s">
        <v>15</v>
      </c>
      <c r="G21" s="105"/>
      <c r="H21" s="104" t="s">
        <v>16</v>
      </c>
      <c r="I21" s="105"/>
      <c r="J21" s="104" t="s">
        <v>17</v>
      </c>
      <c r="K21" s="105"/>
      <c r="L21" s="107" t="s">
        <v>18</v>
      </c>
      <c r="M21" s="107"/>
      <c r="N21" s="132" t="s">
        <v>19</v>
      </c>
      <c r="O21" s="132"/>
      <c r="P21" s="4"/>
    </row>
    <row r="22" spans="1:24" ht="15.75" customHeight="1" x14ac:dyDescent="0.25">
      <c r="A22" s="8" t="s">
        <v>20</v>
      </c>
      <c r="B22" s="100" t="s">
        <v>21</v>
      </c>
      <c r="C22" s="100"/>
      <c r="D22" s="93">
        <v>137687.47</v>
      </c>
      <c r="E22" s="94"/>
      <c r="F22" s="95">
        <v>293097.59999999998</v>
      </c>
      <c r="G22" s="95"/>
      <c r="H22" s="96" t="s">
        <v>22</v>
      </c>
      <c r="I22" s="97"/>
      <c r="J22" s="95">
        <v>156123.78</v>
      </c>
      <c r="K22" s="95"/>
      <c r="L22" s="95">
        <f>J22/D22*100</f>
        <v>113.38996932691114</v>
      </c>
      <c r="M22" s="95"/>
      <c r="N22" s="108" t="s">
        <v>23</v>
      </c>
      <c r="O22" s="108"/>
      <c r="P22" s="108"/>
    </row>
    <row r="23" spans="1:24" ht="15.75" customHeight="1" x14ac:dyDescent="0.25">
      <c r="A23" s="8" t="s">
        <v>24</v>
      </c>
      <c r="B23" s="92" t="s">
        <v>597</v>
      </c>
      <c r="C23" s="92"/>
      <c r="D23" s="138">
        <v>2773.9</v>
      </c>
      <c r="E23" s="139"/>
      <c r="F23" s="140">
        <v>3210.56</v>
      </c>
      <c r="G23" s="140"/>
      <c r="H23" s="141" t="s">
        <v>26</v>
      </c>
      <c r="I23" s="142"/>
      <c r="J23" s="140">
        <v>849.67</v>
      </c>
      <c r="K23" s="140"/>
      <c r="L23" s="140">
        <f>J23/D23*100</f>
        <v>30.630880709470421</v>
      </c>
      <c r="M23" s="140"/>
      <c r="N23" s="147" t="s">
        <v>27</v>
      </c>
      <c r="O23" s="147"/>
      <c r="P23" s="147"/>
    </row>
    <row r="24" spans="1:24" ht="15.75" customHeight="1" x14ac:dyDescent="0.25"/>
    <row r="25" spans="1:24" ht="15.75" customHeight="1" x14ac:dyDescent="0.25"/>
    <row r="26" spans="1:24" ht="15.75" customHeight="1" x14ac:dyDescent="0.25">
      <c r="A26" s="3" t="s">
        <v>37</v>
      </c>
      <c r="S26" s="80"/>
      <c r="T26" s="80"/>
      <c r="U26" s="80"/>
      <c r="V26" s="80"/>
      <c r="W26" s="80"/>
      <c r="X26" s="80"/>
    </row>
    <row r="27" spans="1:24" ht="15.75" customHeight="1" x14ac:dyDescent="0.25">
      <c r="S27" s="17"/>
      <c r="T27" s="17"/>
      <c r="U27" s="17"/>
      <c r="V27" s="17"/>
      <c r="W27" s="17"/>
      <c r="X27" s="17"/>
    </row>
    <row r="28" spans="1:24" ht="15.75" customHeight="1" x14ac:dyDescent="0.25">
      <c r="A28" s="136" t="s">
        <v>29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S28" s="17"/>
      <c r="T28" s="17"/>
      <c r="U28" s="17"/>
      <c r="V28" s="17"/>
      <c r="W28" s="17"/>
      <c r="X28" s="17"/>
    </row>
    <row r="29" spans="1:24" ht="15.75" customHeight="1" x14ac:dyDescent="0.25">
      <c r="A29" s="137" t="s">
        <v>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S29" s="17"/>
      <c r="T29" s="17"/>
      <c r="U29" s="17"/>
      <c r="V29" s="17"/>
      <c r="W29" s="17"/>
      <c r="X29" s="17"/>
    </row>
    <row r="30" spans="1:24" ht="15.75" customHeight="1" x14ac:dyDescent="0.25">
      <c r="A30" s="4"/>
      <c r="B30" s="4"/>
      <c r="C30" s="5" t="s">
        <v>30</v>
      </c>
      <c r="D30" s="101">
        <f>D34</f>
        <v>135647.04999999999</v>
      </c>
      <c r="E30" s="102"/>
      <c r="F30" s="103">
        <v>296308.15999999997</v>
      </c>
      <c r="G30" s="103"/>
      <c r="H30" s="101">
        <v>296308.15999999997</v>
      </c>
      <c r="I30" s="102"/>
      <c r="J30" s="103">
        <v>173760.53</v>
      </c>
      <c r="K30" s="103"/>
      <c r="L30" s="101">
        <f>(J30/D30)*100</f>
        <v>128.09753695343912</v>
      </c>
      <c r="M30" s="102"/>
      <c r="N30" s="103">
        <v>58.641830856092525</v>
      </c>
      <c r="O30" s="103"/>
      <c r="P30" s="4"/>
      <c r="S30" s="17"/>
      <c r="T30" s="79"/>
      <c r="U30" s="79"/>
      <c r="V30" s="17"/>
      <c r="W30" s="79"/>
      <c r="X30" s="79"/>
    </row>
    <row r="31" spans="1:24" ht="15.75" customHeight="1" x14ac:dyDescent="0.25">
      <c r="A31" s="5" t="s">
        <v>6</v>
      </c>
      <c r="B31" s="106" t="s">
        <v>31</v>
      </c>
      <c r="C31" s="106"/>
      <c r="D31" s="107" t="s">
        <v>28</v>
      </c>
      <c r="E31" s="107"/>
      <c r="F31" s="107" t="s">
        <v>9</v>
      </c>
      <c r="G31" s="107"/>
      <c r="H31" s="107" t="s">
        <v>10</v>
      </c>
      <c r="I31" s="107"/>
      <c r="J31" s="107" t="s">
        <v>11</v>
      </c>
      <c r="K31" s="107"/>
      <c r="L31" s="107" t="s">
        <v>12</v>
      </c>
      <c r="M31" s="107"/>
      <c r="N31" s="107" t="s">
        <v>13</v>
      </c>
      <c r="O31" s="107"/>
      <c r="P31" s="4"/>
      <c r="S31" s="17"/>
      <c r="T31" s="74"/>
      <c r="U31" s="74"/>
      <c r="V31" s="17"/>
      <c r="W31" s="75"/>
      <c r="X31" s="75"/>
    </row>
    <row r="32" spans="1:24" ht="15.75" customHeight="1" x14ac:dyDescent="0.25">
      <c r="A32" s="4"/>
      <c r="B32" s="129" t="s">
        <v>32</v>
      </c>
      <c r="C32" s="129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4"/>
      <c r="O32" s="4"/>
      <c r="P32" s="4"/>
      <c r="S32" s="17"/>
      <c r="T32" s="17"/>
      <c r="U32" s="17"/>
      <c r="V32" s="17"/>
      <c r="W32" s="17"/>
      <c r="X32" s="17"/>
    </row>
    <row r="33" spans="1:24" ht="15.75" customHeight="1" x14ac:dyDescent="0.25">
      <c r="A33" s="4"/>
      <c r="B33" s="152"/>
      <c r="C33" s="153"/>
      <c r="D33" s="104" t="s">
        <v>14</v>
      </c>
      <c r="E33" s="105"/>
      <c r="F33" s="104" t="s">
        <v>15</v>
      </c>
      <c r="G33" s="105"/>
      <c r="H33" s="104" t="s">
        <v>16</v>
      </c>
      <c r="I33" s="105"/>
      <c r="J33" s="104" t="s">
        <v>17</v>
      </c>
      <c r="K33" s="105"/>
      <c r="L33" s="104" t="s">
        <v>18</v>
      </c>
      <c r="M33" s="105"/>
      <c r="N33" s="106" t="s">
        <v>33</v>
      </c>
      <c r="O33" s="106"/>
      <c r="P33" s="4"/>
      <c r="S33" s="17"/>
      <c r="T33" s="74"/>
      <c r="U33" s="74"/>
      <c r="V33" s="17"/>
      <c r="W33" s="75"/>
      <c r="X33" s="75"/>
    </row>
    <row r="34" spans="1:24" ht="15.75" customHeight="1" x14ac:dyDescent="0.25">
      <c r="A34" s="8" t="s">
        <v>34</v>
      </c>
      <c r="B34" s="100" t="s">
        <v>35</v>
      </c>
      <c r="C34" s="100"/>
      <c r="D34" s="93">
        <f>D35+D39+D43+D50+D57+D61</f>
        <v>135647.04999999999</v>
      </c>
      <c r="E34" s="94"/>
      <c r="F34" s="95">
        <v>296308.15999999997</v>
      </c>
      <c r="G34" s="95"/>
      <c r="H34" s="93">
        <v>296308.15999999997</v>
      </c>
      <c r="I34" s="97"/>
      <c r="J34" s="95">
        <f>J35+J39+J43+J50+J57+J61</f>
        <v>173760.53</v>
      </c>
      <c r="K34" s="95"/>
      <c r="L34" s="93">
        <f>(J34/D34)*100</f>
        <v>128.09753695343912</v>
      </c>
      <c r="M34" s="94"/>
      <c r="N34" s="108" t="s">
        <v>36</v>
      </c>
      <c r="O34" s="108"/>
      <c r="P34" s="9"/>
      <c r="S34" s="17"/>
      <c r="T34" s="17"/>
      <c r="U34" s="17"/>
      <c r="V34" s="17"/>
      <c r="W34" s="17"/>
      <c r="X34" s="17"/>
    </row>
    <row r="35" spans="1:24" ht="15.75" customHeight="1" x14ac:dyDescent="0.25">
      <c r="A35" s="8" t="s">
        <v>38</v>
      </c>
      <c r="B35" s="92" t="s">
        <v>39</v>
      </c>
      <c r="C35" s="92"/>
      <c r="D35" s="93">
        <v>0</v>
      </c>
      <c r="E35" s="94"/>
      <c r="F35" s="95">
        <v>1592.68</v>
      </c>
      <c r="G35" s="95"/>
      <c r="H35" s="96" t="s">
        <v>40</v>
      </c>
      <c r="I35" s="97"/>
      <c r="J35" s="95">
        <v>876.87</v>
      </c>
      <c r="K35" s="95"/>
      <c r="L35" s="93">
        <v>0</v>
      </c>
      <c r="M35" s="94"/>
      <c r="N35" s="108" t="s">
        <v>41</v>
      </c>
      <c r="O35" s="108"/>
      <c r="P35" s="9"/>
      <c r="S35" s="17"/>
      <c r="T35" s="74"/>
      <c r="U35" s="74"/>
      <c r="V35" s="17"/>
      <c r="W35" s="75"/>
      <c r="X35" s="75"/>
    </row>
    <row r="36" spans="1:24" ht="15.75" customHeight="1" x14ac:dyDescent="0.25">
      <c r="A36" s="4"/>
      <c r="B36" s="120" t="s">
        <v>42</v>
      </c>
      <c r="C36" s="120"/>
      <c r="D36" s="110" t="s">
        <v>43</v>
      </c>
      <c r="E36" s="111"/>
      <c r="F36" s="112" t="s">
        <v>40</v>
      </c>
      <c r="G36" s="112"/>
      <c r="H36" s="110" t="s">
        <v>40</v>
      </c>
      <c r="I36" s="111"/>
      <c r="J36" s="112" t="s">
        <v>44</v>
      </c>
      <c r="K36" s="112"/>
      <c r="L36" s="110" t="s">
        <v>43</v>
      </c>
      <c r="M36" s="111"/>
      <c r="N36" s="112" t="s">
        <v>45</v>
      </c>
      <c r="O36" s="112"/>
      <c r="P36" s="4"/>
      <c r="S36" s="17"/>
      <c r="T36" s="74"/>
      <c r="U36" s="74"/>
      <c r="V36" s="17"/>
      <c r="W36" s="75"/>
      <c r="X36" s="75"/>
    </row>
    <row r="37" spans="1:24" ht="15.75" customHeight="1" x14ac:dyDescent="0.25">
      <c r="A37" s="10" t="s">
        <v>46</v>
      </c>
      <c r="B37" s="119" t="s">
        <v>47</v>
      </c>
      <c r="C37" s="119"/>
      <c r="D37" s="84">
        <v>0</v>
      </c>
      <c r="E37" s="85"/>
      <c r="F37" s="86">
        <v>1592.68</v>
      </c>
      <c r="G37" s="86"/>
      <c r="H37" s="87" t="s">
        <v>40</v>
      </c>
      <c r="I37" s="88"/>
      <c r="J37" s="86">
        <v>876.87</v>
      </c>
      <c r="K37" s="86"/>
      <c r="L37" s="84">
        <v>0</v>
      </c>
      <c r="M37" s="85"/>
      <c r="N37" s="113" t="s">
        <v>41</v>
      </c>
      <c r="O37" s="113"/>
      <c r="P37" s="4"/>
      <c r="S37" s="17"/>
      <c r="T37" s="74"/>
      <c r="U37" s="74"/>
      <c r="V37" s="17"/>
      <c r="W37" s="75"/>
      <c r="X37" s="75"/>
    </row>
    <row r="38" spans="1:24" ht="15.75" customHeight="1" x14ac:dyDescent="0.25">
      <c r="A38" s="10" t="s">
        <v>48</v>
      </c>
      <c r="B38" s="119" t="s">
        <v>49</v>
      </c>
      <c r="C38" s="119"/>
      <c r="D38" s="84">
        <v>0</v>
      </c>
      <c r="E38" s="85"/>
      <c r="F38" s="86">
        <v>1592.68</v>
      </c>
      <c r="G38" s="86"/>
      <c r="H38" s="87" t="s">
        <v>40</v>
      </c>
      <c r="I38" s="88"/>
      <c r="J38" s="86">
        <v>876.87</v>
      </c>
      <c r="K38" s="86"/>
      <c r="L38" s="84">
        <v>0</v>
      </c>
      <c r="M38" s="85"/>
      <c r="N38" s="113" t="s">
        <v>41</v>
      </c>
      <c r="O38" s="113"/>
      <c r="P38" s="4"/>
      <c r="S38" s="17"/>
      <c r="T38" s="74"/>
      <c r="U38" s="74"/>
      <c r="V38" s="17"/>
      <c r="W38" s="78"/>
      <c r="X38" s="78"/>
    </row>
    <row r="39" spans="1:24" ht="15.75" customHeight="1" x14ac:dyDescent="0.25">
      <c r="A39" s="8" t="s">
        <v>50</v>
      </c>
      <c r="B39" s="100" t="s">
        <v>51</v>
      </c>
      <c r="C39" s="100"/>
      <c r="D39" s="93">
        <v>0.01</v>
      </c>
      <c r="E39" s="94"/>
      <c r="F39" s="95">
        <v>0.13</v>
      </c>
      <c r="G39" s="95"/>
      <c r="H39" s="96" t="s">
        <v>52</v>
      </c>
      <c r="I39" s="97"/>
      <c r="J39" s="95">
        <v>1.44</v>
      </c>
      <c r="K39" s="95"/>
      <c r="L39" s="93">
        <f>L40</f>
        <v>14400</v>
      </c>
      <c r="M39" s="94"/>
      <c r="N39" s="108" t="s">
        <v>53</v>
      </c>
      <c r="O39" s="108"/>
      <c r="P39" s="9"/>
      <c r="S39" s="17"/>
      <c r="T39" s="17"/>
      <c r="U39" s="17"/>
      <c r="V39" s="17"/>
      <c r="W39" s="17"/>
      <c r="X39" s="17"/>
    </row>
    <row r="40" spans="1:24" ht="15.75" customHeight="1" x14ac:dyDescent="0.25">
      <c r="A40" s="4"/>
      <c r="B40" s="109" t="s">
        <v>54</v>
      </c>
      <c r="C40" s="109"/>
      <c r="D40" s="110">
        <v>0.01</v>
      </c>
      <c r="E40" s="111"/>
      <c r="F40" s="112" t="s">
        <v>52</v>
      </c>
      <c r="G40" s="112"/>
      <c r="H40" s="110" t="s">
        <v>52</v>
      </c>
      <c r="I40" s="111"/>
      <c r="J40" s="112" t="s">
        <v>55</v>
      </c>
      <c r="K40" s="112"/>
      <c r="L40" s="84">
        <f>(J40/D40)*100</f>
        <v>14400</v>
      </c>
      <c r="M40" s="85"/>
      <c r="N40" s="112" t="s">
        <v>56</v>
      </c>
      <c r="O40" s="112"/>
      <c r="P40" s="4"/>
      <c r="S40" s="30"/>
      <c r="T40" s="74"/>
      <c r="U40" s="74"/>
      <c r="V40" s="17"/>
      <c r="W40" s="75"/>
      <c r="X40" s="75"/>
    </row>
    <row r="41" spans="1:24" ht="15.75" customHeight="1" x14ac:dyDescent="0.25">
      <c r="A41" s="10" t="s">
        <v>57</v>
      </c>
      <c r="B41" s="114" t="s">
        <v>58</v>
      </c>
      <c r="C41" s="114"/>
      <c r="D41" s="84">
        <v>0.01</v>
      </c>
      <c r="E41" s="85"/>
      <c r="F41" s="86">
        <v>0.13</v>
      </c>
      <c r="G41" s="86"/>
      <c r="H41" s="87" t="s">
        <v>52</v>
      </c>
      <c r="I41" s="88"/>
      <c r="J41" s="86">
        <v>1.44</v>
      </c>
      <c r="K41" s="86"/>
      <c r="L41" s="84">
        <f>(J41/D41)*100</f>
        <v>14400</v>
      </c>
      <c r="M41" s="85"/>
      <c r="N41" s="113" t="s">
        <v>53</v>
      </c>
      <c r="O41" s="113"/>
      <c r="P41" s="4"/>
      <c r="S41" s="17"/>
      <c r="T41" s="17"/>
      <c r="U41" s="17"/>
      <c r="V41" s="17"/>
      <c r="W41" s="17"/>
      <c r="X41" s="17"/>
    </row>
    <row r="42" spans="1:24" ht="15.75" customHeight="1" x14ac:dyDescent="0.25">
      <c r="A42" s="10" t="s">
        <v>59</v>
      </c>
      <c r="B42" s="119" t="s">
        <v>60</v>
      </c>
      <c r="C42" s="119"/>
      <c r="D42" s="84">
        <v>0.01</v>
      </c>
      <c r="E42" s="85"/>
      <c r="F42" s="86">
        <v>0.13</v>
      </c>
      <c r="G42" s="86"/>
      <c r="H42" s="87" t="s">
        <v>52</v>
      </c>
      <c r="I42" s="88"/>
      <c r="J42" s="86">
        <v>1.44</v>
      </c>
      <c r="K42" s="86"/>
      <c r="L42" s="84">
        <f>(J42/D42)*100</f>
        <v>14400</v>
      </c>
      <c r="M42" s="85"/>
      <c r="N42" s="113" t="s">
        <v>53</v>
      </c>
      <c r="O42" s="113"/>
      <c r="P42" s="4"/>
      <c r="S42" s="17"/>
      <c r="T42" s="74"/>
      <c r="U42" s="74"/>
      <c r="V42" s="17"/>
      <c r="W42" s="75"/>
      <c r="X42" s="75"/>
    </row>
    <row r="43" spans="1:24" ht="15.75" customHeight="1" x14ac:dyDescent="0.25">
      <c r="A43" s="8" t="s">
        <v>61</v>
      </c>
      <c r="B43" s="92" t="s">
        <v>62</v>
      </c>
      <c r="C43" s="92"/>
      <c r="D43" s="93">
        <v>5828.97</v>
      </c>
      <c r="E43" s="94"/>
      <c r="F43" s="95">
        <v>60468.25</v>
      </c>
      <c r="G43" s="95"/>
      <c r="H43" s="96" t="s">
        <v>63</v>
      </c>
      <c r="I43" s="97"/>
      <c r="J43" s="95">
        <v>37242.07</v>
      </c>
      <c r="K43" s="95"/>
      <c r="L43" s="93">
        <v>0</v>
      </c>
      <c r="M43" s="94"/>
      <c r="N43" s="108" t="s">
        <v>64</v>
      </c>
      <c r="O43" s="108"/>
      <c r="P43" s="9"/>
      <c r="S43" s="17"/>
      <c r="T43" s="17"/>
      <c r="U43" s="17"/>
      <c r="V43" s="17"/>
      <c r="W43" s="17"/>
      <c r="X43" s="17"/>
    </row>
    <row r="44" spans="1:24" ht="15.75" customHeight="1" x14ac:dyDescent="0.25">
      <c r="A44" s="13"/>
      <c r="B44" s="127" t="s">
        <v>65</v>
      </c>
      <c r="C44" s="127"/>
      <c r="D44" s="125">
        <v>0</v>
      </c>
      <c r="E44" s="126"/>
      <c r="F44" s="81">
        <v>278.72000000000003</v>
      </c>
      <c r="G44" s="82"/>
      <c r="H44" s="81">
        <v>278.72000000000003</v>
      </c>
      <c r="I44" s="82"/>
      <c r="J44" s="123">
        <v>1764.26</v>
      </c>
      <c r="K44" s="82"/>
      <c r="L44" s="14"/>
      <c r="M44" s="14"/>
      <c r="N44" s="143">
        <f>J44/H44*100</f>
        <v>632.9865097588978</v>
      </c>
      <c r="O44" s="144"/>
      <c r="P44" s="4"/>
      <c r="S44" s="17"/>
      <c r="T44" s="17"/>
      <c r="U44" s="17"/>
      <c r="V44" s="17"/>
      <c r="W44" s="17"/>
      <c r="X44" s="17"/>
    </row>
    <row r="45" spans="1:24" ht="15.75" customHeight="1" x14ac:dyDescent="0.25">
      <c r="A45" s="13"/>
      <c r="B45" s="32" t="s">
        <v>54</v>
      </c>
      <c r="C45" s="32"/>
      <c r="D45" s="125">
        <v>0</v>
      </c>
      <c r="E45" s="126"/>
      <c r="F45" s="123">
        <v>51621.21</v>
      </c>
      <c r="G45" s="82"/>
      <c r="H45" s="123">
        <v>51621.21</v>
      </c>
      <c r="I45" s="128"/>
      <c r="J45" s="123">
        <v>35477.81</v>
      </c>
      <c r="K45" s="82"/>
      <c r="L45" s="14"/>
      <c r="M45" s="14"/>
      <c r="N45" s="143">
        <f>J45/F45*100</f>
        <v>68.727195662403105</v>
      </c>
      <c r="O45" s="144"/>
      <c r="P45" s="4"/>
      <c r="S45" s="17"/>
      <c r="T45" s="74"/>
      <c r="U45" s="74"/>
      <c r="V45" s="17"/>
      <c r="W45" s="75"/>
      <c r="X45" s="75"/>
    </row>
    <row r="46" spans="1:24" ht="15.75" customHeight="1" x14ac:dyDescent="0.25">
      <c r="A46" s="13"/>
      <c r="B46" s="90" t="s">
        <v>66</v>
      </c>
      <c r="C46" s="90"/>
      <c r="D46" s="125">
        <v>116.8</v>
      </c>
      <c r="E46" s="126"/>
      <c r="F46" s="81"/>
      <c r="G46" s="82"/>
      <c r="H46" s="81"/>
      <c r="I46" s="82"/>
      <c r="J46" s="81"/>
      <c r="K46" s="82"/>
      <c r="L46" s="33">
        <f>(J46/D46)*100</f>
        <v>0</v>
      </c>
      <c r="M46" s="33"/>
      <c r="N46" s="81"/>
      <c r="O46" s="82"/>
      <c r="P46" s="4"/>
      <c r="S46" s="17"/>
      <c r="T46" s="17"/>
      <c r="U46" s="17"/>
      <c r="V46" s="17"/>
      <c r="W46" s="17"/>
      <c r="X46" s="17"/>
    </row>
    <row r="47" spans="1:24" ht="15.75" customHeight="1" x14ac:dyDescent="0.25">
      <c r="A47" s="13"/>
      <c r="B47" s="90" t="s">
        <v>67</v>
      </c>
      <c r="C47" s="90"/>
      <c r="D47" s="121">
        <v>5712.18</v>
      </c>
      <c r="E47" s="122"/>
      <c r="F47" s="123">
        <v>8568.32</v>
      </c>
      <c r="G47" s="82"/>
      <c r="H47" s="123">
        <v>8568.32</v>
      </c>
      <c r="I47" s="128"/>
      <c r="J47" s="123"/>
      <c r="K47" s="82"/>
      <c r="L47" s="33">
        <f>(J47/D47)*100</f>
        <v>0</v>
      </c>
      <c r="M47" s="33"/>
      <c r="N47" s="81"/>
      <c r="O47" s="82"/>
      <c r="P47" s="4"/>
      <c r="S47" s="17"/>
      <c r="T47" s="74"/>
      <c r="U47" s="74"/>
      <c r="V47" s="17"/>
      <c r="W47" s="75"/>
      <c r="X47" s="75"/>
    </row>
    <row r="48" spans="1:24" ht="15.75" customHeight="1" x14ac:dyDescent="0.25">
      <c r="A48" s="10" t="s">
        <v>68</v>
      </c>
      <c r="B48" s="114" t="s">
        <v>69</v>
      </c>
      <c r="C48" s="114"/>
      <c r="D48" s="84">
        <v>5827.97</v>
      </c>
      <c r="E48" s="85"/>
      <c r="F48" s="86">
        <v>60468.25</v>
      </c>
      <c r="G48" s="86"/>
      <c r="H48" s="87" t="s">
        <v>63</v>
      </c>
      <c r="I48" s="88"/>
      <c r="J48" s="124">
        <v>37242.07</v>
      </c>
      <c r="K48" s="124"/>
      <c r="L48" s="84">
        <f>(J48/D48)*100</f>
        <v>639.02302173827252</v>
      </c>
      <c r="M48" s="85"/>
      <c r="N48" s="113" t="s">
        <v>64</v>
      </c>
      <c r="O48" s="113"/>
      <c r="P48" s="4"/>
      <c r="S48" s="17"/>
      <c r="T48" s="17"/>
      <c r="U48" s="17"/>
      <c r="V48" s="17"/>
      <c r="W48" s="17"/>
      <c r="X48" s="17"/>
    </row>
    <row r="49" spans="1:24" ht="15.75" customHeight="1" x14ac:dyDescent="0.25">
      <c r="A49" s="10" t="s">
        <v>70</v>
      </c>
      <c r="B49" s="114" t="s">
        <v>71</v>
      </c>
      <c r="C49" s="114"/>
      <c r="D49" s="84">
        <v>5828.97</v>
      </c>
      <c r="E49" s="85"/>
      <c r="F49" s="86">
        <v>60468.25</v>
      </c>
      <c r="G49" s="86"/>
      <c r="H49" s="87" t="s">
        <v>63</v>
      </c>
      <c r="I49" s="88"/>
      <c r="J49" s="86">
        <v>37242.07</v>
      </c>
      <c r="K49" s="86"/>
      <c r="L49" s="84">
        <f>(J49/D49)*100</f>
        <v>638.91339293219892</v>
      </c>
      <c r="M49" s="85"/>
      <c r="N49" s="113" t="s">
        <v>64</v>
      </c>
      <c r="O49" s="113"/>
      <c r="P49" s="4"/>
      <c r="S49" s="17"/>
      <c r="T49" s="74"/>
      <c r="U49" s="74"/>
      <c r="V49" s="17"/>
      <c r="W49" s="75"/>
      <c r="X49" s="75"/>
    </row>
    <row r="50" spans="1:24" ht="15.75" customHeight="1" x14ac:dyDescent="0.25">
      <c r="A50" s="8" t="s">
        <v>72</v>
      </c>
      <c r="B50" s="92" t="s">
        <v>73</v>
      </c>
      <c r="C50" s="92"/>
      <c r="D50" s="93">
        <v>25765.48</v>
      </c>
      <c r="E50" s="94"/>
      <c r="F50" s="95">
        <v>1905.1</v>
      </c>
      <c r="G50" s="95"/>
      <c r="H50" s="96" t="s">
        <v>74</v>
      </c>
      <c r="I50" s="97"/>
      <c r="J50" s="95">
        <v>159.87</v>
      </c>
      <c r="K50" s="95"/>
      <c r="L50" s="93">
        <f>(J50/D50)*100</f>
        <v>0.6204813572268012</v>
      </c>
      <c r="M50" s="94"/>
      <c r="N50" s="108" t="s">
        <v>75</v>
      </c>
      <c r="O50" s="108"/>
      <c r="P50" s="9"/>
      <c r="S50" s="17"/>
      <c r="T50" s="17"/>
      <c r="U50" s="17"/>
      <c r="V50" s="17"/>
      <c r="W50" s="17"/>
      <c r="X50" s="17"/>
    </row>
    <row r="51" spans="1:24" ht="15.75" customHeight="1" x14ac:dyDescent="0.25">
      <c r="A51" s="4"/>
      <c r="B51" s="120" t="s">
        <v>76</v>
      </c>
      <c r="C51" s="120"/>
      <c r="D51" s="91" t="s">
        <v>77</v>
      </c>
      <c r="E51" s="91"/>
      <c r="F51" s="91" t="s">
        <v>78</v>
      </c>
      <c r="G51" s="91"/>
      <c r="H51" s="91" t="s">
        <v>78</v>
      </c>
      <c r="I51" s="91"/>
      <c r="J51" s="91" t="s">
        <v>79</v>
      </c>
      <c r="K51" s="91"/>
      <c r="L51" s="91">
        <v>0.62</v>
      </c>
      <c r="M51" s="91"/>
      <c r="N51" s="91" t="s">
        <v>80</v>
      </c>
      <c r="O51" s="91"/>
      <c r="P51" s="4"/>
      <c r="S51" s="17"/>
      <c r="T51" s="17"/>
      <c r="U51" s="17"/>
      <c r="V51" s="17"/>
      <c r="W51" s="17"/>
      <c r="X51" s="17"/>
    </row>
    <row r="52" spans="1:24" ht="15.75" customHeight="1" x14ac:dyDescent="0.25">
      <c r="A52" s="4"/>
      <c r="B52" s="120"/>
      <c r="C52" s="120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4"/>
      <c r="S52" s="17"/>
      <c r="T52" s="74"/>
      <c r="U52" s="74"/>
      <c r="V52" s="17"/>
      <c r="W52" s="75"/>
      <c r="X52" s="75"/>
    </row>
    <row r="53" spans="1:24" ht="15.75" customHeight="1" x14ac:dyDescent="0.25">
      <c r="A53" s="10" t="s">
        <v>81</v>
      </c>
      <c r="B53" s="119" t="s">
        <v>82</v>
      </c>
      <c r="C53" s="119"/>
      <c r="D53" s="84">
        <v>25765.48</v>
      </c>
      <c r="E53" s="85"/>
      <c r="F53" s="86">
        <v>288.94</v>
      </c>
      <c r="G53" s="86"/>
      <c r="H53" s="87" t="s">
        <v>83</v>
      </c>
      <c r="I53" s="88"/>
      <c r="J53" s="86">
        <v>159.87</v>
      </c>
      <c r="K53" s="86"/>
      <c r="L53" s="84">
        <f>(J53/D53)*100</f>
        <v>0.6204813572268012</v>
      </c>
      <c r="M53" s="85"/>
      <c r="N53" s="113" t="s">
        <v>84</v>
      </c>
      <c r="O53" s="113"/>
      <c r="P53" s="4"/>
      <c r="S53" s="17"/>
      <c r="T53" s="17"/>
      <c r="U53" s="17"/>
      <c r="V53" s="17"/>
      <c r="W53" s="17"/>
      <c r="X53" s="17"/>
    </row>
    <row r="54" spans="1:24" ht="15.75" customHeight="1" x14ac:dyDescent="0.25">
      <c r="A54" s="10" t="s">
        <v>85</v>
      </c>
      <c r="B54" s="114" t="s">
        <v>86</v>
      </c>
      <c r="C54" s="114"/>
      <c r="D54" s="84">
        <v>25765.48</v>
      </c>
      <c r="E54" s="85"/>
      <c r="F54" s="86">
        <v>288.94</v>
      </c>
      <c r="G54" s="86"/>
      <c r="H54" s="87" t="s">
        <v>83</v>
      </c>
      <c r="I54" s="88"/>
      <c r="J54" s="86">
        <v>159.87</v>
      </c>
      <c r="K54" s="86"/>
      <c r="L54" s="84">
        <f>(J54/D54)*100</f>
        <v>0.6204813572268012</v>
      </c>
      <c r="M54" s="85"/>
      <c r="N54" s="113" t="s">
        <v>84</v>
      </c>
      <c r="O54" s="113"/>
      <c r="P54" s="4"/>
      <c r="S54" s="17"/>
      <c r="T54" s="74"/>
      <c r="U54" s="74"/>
      <c r="V54" s="17"/>
      <c r="W54" s="75"/>
      <c r="X54" s="75"/>
    </row>
    <row r="55" spans="1:24" ht="15.75" customHeight="1" x14ac:dyDescent="0.25">
      <c r="A55" s="10" t="s">
        <v>87</v>
      </c>
      <c r="B55" s="119" t="s">
        <v>88</v>
      </c>
      <c r="C55" s="119"/>
      <c r="D55" s="84">
        <v>0</v>
      </c>
      <c r="E55" s="85"/>
      <c r="F55" s="86">
        <v>663.61</v>
      </c>
      <c r="G55" s="86"/>
      <c r="H55" s="87" t="s">
        <v>89</v>
      </c>
      <c r="I55" s="88"/>
      <c r="J55" s="86">
        <v>0</v>
      </c>
      <c r="K55" s="86"/>
      <c r="L55" s="84">
        <v>0</v>
      </c>
      <c r="M55" s="85"/>
      <c r="N55" s="113" t="s">
        <v>90</v>
      </c>
      <c r="O55" s="113"/>
      <c r="P55" s="4"/>
      <c r="S55" s="17"/>
      <c r="T55" s="17"/>
      <c r="U55" s="17"/>
      <c r="V55" s="17"/>
      <c r="W55" s="17"/>
      <c r="X55" s="17"/>
    </row>
    <row r="56" spans="1:24" ht="15.75" customHeight="1" x14ac:dyDescent="0.25">
      <c r="A56" s="10" t="s">
        <v>91</v>
      </c>
      <c r="B56" s="114" t="s">
        <v>92</v>
      </c>
      <c r="C56" s="114"/>
      <c r="D56" s="84">
        <v>0</v>
      </c>
      <c r="E56" s="85"/>
      <c r="F56" s="86">
        <v>663.61</v>
      </c>
      <c r="G56" s="86"/>
      <c r="H56" s="87" t="s">
        <v>89</v>
      </c>
      <c r="I56" s="88"/>
      <c r="J56" s="86">
        <v>0</v>
      </c>
      <c r="K56" s="86"/>
      <c r="L56" s="84">
        <v>0</v>
      </c>
      <c r="M56" s="85"/>
      <c r="N56" s="113" t="s">
        <v>90</v>
      </c>
      <c r="O56" s="113"/>
      <c r="P56" s="4"/>
      <c r="S56" s="17"/>
      <c r="T56" s="74"/>
      <c r="U56" s="74"/>
      <c r="V56" s="17"/>
      <c r="W56" s="75"/>
      <c r="X56" s="75"/>
    </row>
    <row r="57" spans="1:24" ht="15.75" customHeight="1" x14ac:dyDescent="0.25">
      <c r="A57" s="8" t="s">
        <v>93</v>
      </c>
      <c r="B57" s="92" t="s">
        <v>94</v>
      </c>
      <c r="C57" s="92"/>
      <c r="D57" s="93">
        <v>104052.59</v>
      </c>
      <c r="E57" s="94"/>
      <c r="F57" s="95">
        <v>233294.42</v>
      </c>
      <c r="G57" s="95"/>
      <c r="H57" s="96" t="s">
        <v>95</v>
      </c>
      <c r="I57" s="97"/>
      <c r="J57" s="95">
        <v>135480.28</v>
      </c>
      <c r="K57" s="95"/>
      <c r="L57" s="93">
        <f>(J57/D57)*100</f>
        <v>130.20365951486647</v>
      </c>
      <c r="M57" s="94"/>
      <c r="N57" s="108" t="s">
        <v>96</v>
      </c>
      <c r="O57" s="108"/>
      <c r="P57" s="9"/>
      <c r="S57" s="17"/>
      <c r="T57" s="17"/>
      <c r="U57" s="17"/>
      <c r="V57" s="17"/>
      <c r="W57" s="17"/>
      <c r="X57" s="17"/>
    </row>
    <row r="58" spans="1:24" ht="15.75" customHeight="1" x14ac:dyDescent="0.25">
      <c r="A58" s="4"/>
      <c r="B58" s="109" t="s">
        <v>65</v>
      </c>
      <c r="C58" s="109"/>
      <c r="D58" s="115">
        <v>104052.59</v>
      </c>
      <c r="E58" s="116"/>
      <c r="F58" s="112" t="s">
        <v>95</v>
      </c>
      <c r="G58" s="112"/>
      <c r="H58" s="110" t="s">
        <v>95</v>
      </c>
      <c r="I58" s="111"/>
      <c r="J58" s="112" t="s">
        <v>97</v>
      </c>
      <c r="K58" s="112"/>
      <c r="L58" s="117">
        <v>130.19999999999999</v>
      </c>
      <c r="M58" s="118"/>
      <c r="N58" s="112" t="s">
        <v>98</v>
      </c>
      <c r="O58" s="112"/>
      <c r="P58" s="4"/>
      <c r="S58" s="17"/>
      <c r="T58" s="17"/>
      <c r="U58" s="17"/>
      <c r="V58" s="17"/>
      <c r="W58" s="17"/>
      <c r="X58" s="17"/>
    </row>
    <row r="59" spans="1:24" ht="15.75" customHeight="1" x14ac:dyDescent="0.25">
      <c r="A59" s="10" t="s">
        <v>99</v>
      </c>
      <c r="B59" s="119" t="s">
        <v>100</v>
      </c>
      <c r="C59" s="119"/>
      <c r="D59" s="84">
        <v>104052.59</v>
      </c>
      <c r="E59" s="85"/>
      <c r="F59" s="86">
        <v>233294.42</v>
      </c>
      <c r="G59" s="86"/>
      <c r="H59" s="87" t="s">
        <v>95</v>
      </c>
      <c r="I59" s="88"/>
      <c r="J59" s="86">
        <v>135480.28</v>
      </c>
      <c r="K59" s="86"/>
      <c r="L59" s="84">
        <f>(J59/D59)*100</f>
        <v>130.20365951486647</v>
      </c>
      <c r="M59" s="85"/>
      <c r="N59" s="113" t="s">
        <v>96</v>
      </c>
      <c r="O59" s="113"/>
      <c r="P59" s="4"/>
      <c r="S59" s="17"/>
      <c r="T59" s="74"/>
      <c r="U59" s="74"/>
      <c r="V59" s="17"/>
      <c r="W59" s="75"/>
      <c r="X59" s="75"/>
    </row>
    <row r="60" spans="1:24" ht="15.75" customHeight="1" x14ac:dyDescent="0.25">
      <c r="A60" s="10" t="s">
        <v>101</v>
      </c>
      <c r="B60" s="119" t="s">
        <v>100</v>
      </c>
      <c r="C60" s="119"/>
      <c r="D60" s="84">
        <v>104052.59</v>
      </c>
      <c r="E60" s="85"/>
      <c r="F60" s="86">
        <v>233294.42</v>
      </c>
      <c r="G60" s="86"/>
      <c r="H60" s="87" t="s">
        <v>95</v>
      </c>
      <c r="I60" s="88"/>
      <c r="J60" s="86">
        <v>135480.28</v>
      </c>
      <c r="K60" s="86"/>
      <c r="L60" s="84">
        <f>(J60/D60)*100</f>
        <v>130.20365951486647</v>
      </c>
      <c r="M60" s="85"/>
      <c r="N60" s="113" t="s">
        <v>96</v>
      </c>
      <c r="O60" s="113"/>
      <c r="P60" s="4"/>
      <c r="S60" s="17"/>
      <c r="T60" s="17"/>
      <c r="U60" s="17"/>
      <c r="V60" s="17"/>
      <c r="W60" s="17"/>
      <c r="X60" s="17"/>
    </row>
    <row r="61" spans="1:24" ht="15.75" customHeight="1" x14ac:dyDescent="0.25">
      <c r="A61" s="8" t="s">
        <v>102</v>
      </c>
      <c r="B61" s="92" t="s">
        <v>103</v>
      </c>
      <c r="C61" s="92"/>
      <c r="D61" s="93">
        <v>0</v>
      </c>
      <c r="E61" s="94"/>
      <c r="F61" s="95">
        <v>0.13</v>
      </c>
      <c r="G61" s="95"/>
      <c r="H61" s="96" t="s">
        <v>52</v>
      </c>
      <c r="I61" s="97"/>
      <c r="J61" s="95">
        <v>0</v>
      </c>
      <c r="K61" s="95"/>
      <c r="L61" s="93">
        <v>0</v>
      </c>
      <c r="M61" s="94"/>
      <c r="N61" s="108" t="s">
        <v>90</v>
      </c>
      <c r="O61" s="108"/>
      <c r="P61" s="9"/>
      <c r="S61" s="17"/>
      <c r="T61" s="74"/>
      <c r="U61" s="74"/>
      <c r="V61" s="17"/>
      <c r="W61" s="75"/>
      <c r="X61" s="75"/>
    </row>
    <row r="62" spans="1:24" ht="15.75" customHeight="1" x14ac:dyDescent="0.25">
      <c r="A62" s="4"/>
      <c r="B62" s="109" t="s">
        <v>54</v>
      </c>
      <c r="C62" s="109"/>
      <c r="D62" s="110" t="s">
        <v>43</v>
      </c>
      <c r="E62" s="111"/>
      <c r="F62" s="112" t="s">
        <v>52</v>
      </c>
      <c r="G62" s="112"/>
      <c r="H62" s="110" t="s">
        <v>52</v>
      </c>
      <c r="I62" s="111"/>
      <c r="J62" s="112" t="s">
        <v>43</v>
      </c>
      <c r="K62" s="112"/>
      <c r="L62" s="110" t="s">
        <v>43</v>
      </c>
      <c r="M62" s="111"/>
      <c r="N62" s="112" t="s">
        <v>43</v>
      </c>
      <c r="O62" s="112"/>
      <c r="P62" s="4"/>
      <c r="S62" s="17"/>
      <c r="T62" s="17"/>
      <c r="U62" s="17"/>
      <c r="V62" s="17"/>
      <c r="W62" s="17"/>
      <c r="X62" s="17"/>
    </row>
    <row r="63" spans="1:24" ht="15.75" customHeight="1" x14ac:dyDescent="0.25">
      <c r="A63" s="10" t="s">
        <v>104</v>
      </c>
      <c r="B63" s="114" t="s">
        <v>105</v>
      </c>
      <c r="C63" s="114"/>
      <c r="D63" s="84">
        <v>0</v>
      </c>
      <c r="E63" s="85"/>
      <c r="F63" s="86">
        <v>0.13</v>
      </c>
      <c r="G63" s="86"/>
      <c r="H63" s="87" t="s">
        <v>52</v>
      </c>
      <c r="I63" s="88"/>
      <c r="J63" s="86">
        <v>0</v>
      </c>
      <c r="K63" s="86"/>
      <c r="L63" s="84">
        <v>0</v>
      </c>
      <c r="M63" s="85"/>
      <c r="N63" s="113" t="s">
        <v>90</v>
      </c>
      <c r="O63" s="113"/>
      <c r="P63" s="4"/>
      <c r="S63" s="17"/>
      <c r="T63" s="74"/>
      <c r="U63" s="74"/>
      <c r="V63" s="17"/>
      <c r="W63" s="75"/>
      <c r="X63" s="75"/>
    </row>
    <row r="64" spans="1:24" ht="15.75" customHeight="1" x14ac:dyDescent="0.25">
      <c r="A64" s="10" t="s">
        <v>106</v>
      </c>
      <c r="B64" s="114" t="s">
        <v>105</v>
      </c>
      <c r="C64" s="114"/>
      <c r="D64" s="84">
        <v>0</v>
      </c>
      <c r="E64" s="85"/>
      <c r="F64" s="86">
        <v>0.13</v>
      </c>
      <c r="G64" s="86"/>
      <c r="H64" s="87" t="s">
        <v>52</v>
      </c>
      <c r="I64" s="88"/>
      <c r="J64" s="86">
        <v>0</v>
      </c>
      <c r="K64" s="86"/>
      <c r="L64" s="84">
        <v>0</v>
      </c>
      <c r="M64" s="85"/>
      <c r="N64" s="113" t="s">
        <v>90</v>
      </c>
      <c r="O64" s="113"/>
      <c r="P64" s="4"/>
      <c r="S64" s="17"/>
      <c r="T64" s="17"/>
      <c r="U64" s="17"/>
      <c r="V64" s="17"/>
      <c r="W64" s="17"/>
      <c r="X64" s="17"/>
    </row>
    <row r="65" spans="1:24" ht="15.75" customHeight="1" x14ac:dyDescent="0.25">
      <c r="S65" s="17"/>
      <c r="T65" s="74"/>
      <c r="U65" s="74"/>
      <c r="V65" s="17"/>
      <c r="W65" s="75"/>
      <c r="X65" s="75"/>
    </row>
    <row r="66" spans="1:24" ht="15.75" customHeight="1" x14ac:dyDescent="0.25">
      <c r="S66" s="17"/>
      <c r="T66" s="17"/>
      <c r="U66" s="17"/>
      <c r="V66" s="17"/>
      <c r="W66" s="17"/>
      <c r="X66" s="17"/>
    </row>
    <row r="67" spans="1:24" ht="15.75" customHeight="1" x14ac:dyDescent="0.25">
      <c r="S67" s="17"/>
      <c r="T67" s="74"/>
      <c r="U67" s="74"/>
      <c r="V67" s="17"/>
      <c r="W67" s="75"/>
      <c r="X67" s="75"/>
    </row>
    <row r="68" spans="1:24" ht="15.75" customHeight="1" x14ac:dyDescent="0.25">
      <c r="S68" s="17"/>
      <c r="T68" s="17"/>
      <c r="U68" s="17"/>
      <c r="V68" s="17"/>
      <c r="W68" s="17"/>
      <c r="X68" s="17"/>
    </row>
    <row r="69" spans="1:24" ht="15.75" customHeight="1" x14ac:dyDescent="0.25">
      <c r="A69" s="145" t="s">
        <v>3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7"/>
      <c r="R69" s="74"/>
      <c r="S69" s="74"/>
      <c r="T69" s="17"/>
      <c r="U69" s="75"/>
      <c r="V69" s="75"/>
    </row>
    <row r="70" spans="1:24" ht="15.75" customHeight="1" x14ac:dyDescent="0.25">
      <c r="A70" s="145" t="s">
        <v>4</v>
      </c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7"/>
      <c r="R70" s="74"/>
      <c r="S70" s="74"/>
      <c r="T70" s="17"/>
      <c r="U70" s="75"/>
      <c r="V70" s="75"/>
    </row>
    <row r="71" spans="1:24" ht="15.75" customHeight="1" x14ac:dyDescent="0.25">
      <c r="A71" s="4"/>
      <c r="B71" s="4"/>
      <c r="C71" s="5" t="s">
        <v>5</v>
      </c>
      <c r="D71" s="101">
        <f>D75+D130</f>
        <v>140461.37</v>
      </c>
      <c r="E71" s="102"/>
      <c r="F71" s="103">
        <v>296308.15999999997</v>
      </c>
      <c r="G71" s="103"/>
      <c r="H71" s="101">
        <v>296308.15999999997</v>
      </c>
      <c r="I71" s="102"/>
      <c r="J71" s="103">
        <v>156973.45000000001</v>
      </c>
      <c r="K71" s="103"/>
      <c r="L71" s="103">
        <f>J71/D71*100</f>
        <v>111.75560226986254</v>
      </c>
      <c r="M71" s="103"/>
      <c r="N71" s="103"/>
      <c r="O71" s="55">
        <v>52.976418199215303</v>
      </c>
      <c r="P71" s="55"/>
      <c r="Q71" s="17"/>
      <c r="R71" s="17"/>
      <c r="S71" s="17"/>
      <c r="T71" s="17"/>
      <c r="U71" s="17"/>
      <c r="V71" s="17"/>
    </row>
    <row r="72" spans="1:24" ht="15.75" customHeight="1" x14ac:dyDescent="0.25">
      <c r="A72" s="5" t="s">
        <v>6</v>
      </c>
      <c r="B72" s="106" t="s">
        <v>7</v>
      </c>
      <c r="C72" s="106"/>
      <c r="D72" s="107" t="s">
        <v>8</v>
      </c>
      <c r="E72" s="107"/>
      <c r="F72" s="107" t="s">
        <v>9</v>
      </c>
      <c r="G72" s="107"/>
      <c r="H72" s="107" t="s">
        <v>10</v>
      </c>
      <c r="I72" s="107"/>
      <c r="J72" s="107" t="s">
        <v>11</v>
      </c>
      <c r="K72" s="107"/>
      <c r="L72" s="107" t="s">
        <v>12</v>
      </c>
      <c r="M72" s="107"/>
      <c r="N72" s="107"/>
      <c r="O72" s="148" t="s">
        <v>13</v>
      </c>
      <c r="P72" s="149"/>
      <c r="Q72" s="17"/>
      <c r="R72" s="76"/>
      <c r="S72" s="76"/>
      <c r="T72" s="17"/>
      <c r="U72" s="76"/>
      <c r="V72" s="76"/>
    </row>
    <row r="73" spans="1:24" ht="15.75" customHeight="1" x14ac:dyDescent="0.25">
      <c r="A73" s="4"/>
      <c r="B73" s="106"/>
      <c r="C73" s="106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50"/>
      <c r="P73" s="151"/>
      <c r="Q73" s="77"/>
      <c r="R73" s="77"/>
      <c r="S73" s="77"/>
      <c r="T73" s="77"/>
      <c r="U73" s="77"/>
      <c r="V73" s="77"/>
    </row>
    <row r="74" spans="1:24" ht="15.75" customHeight="1" x14ac:dyDescent="0.25">
      <c r="A74" s="4"/>
      <c r="B74" s="152"/>
      <c r="C74" s="153"/>
      <c r="D74" s="104" t="s">
        <v>14</v>
      </c>
      <c r="E74" s="105"/>
      <c r="F74" s="104" t="s">
        <v>15</v>
      </c>
      <c r="G74" s="105"/>
      <c r="H74" s="104" t="s">
        <v>16</v>
      </c>
      <c r="I74" s="105"/>
      <c r="J74" s="104" t="s">
        <v>17</v>
      </c>
      <c r="K74" s="105"/>
      <c r="L74" s="104" t="s">
        <v>18</v>
      </c>
      <c r="M74" s="105"/>
      <c r="N74" s="4"/>
      <c r="O74" s="104" t="s">
        <v>19</v>
      </c>
      <c r="P74" s="105"/>
      <c r="Q74" s="22"/>
      <c r="R74" s="22"/>
      <c r="S74" s="22"/>
      <c r="T74" s="22"/>
      <c r="U74" s="22"/>
      <c r="V74" s="22"/>
    </row>
    <row r="75" spans="1:24" ht="15.75" customHeight="1" x14ac:dyDescent="0.25">
      <c r="A75" s="8" t="s">
        <v>20</v>
      </c>
      <c r="B75" s="100" t="s">
        <v>21</v>
      </c>
      <c r="C75" s="100"/>
      <c r="D75" s="93">
        <f>D76+D86+D120</f>
        <v>137687.47</v>
      </c>
      <c r="E75" s="94"/>
      <c r="F75" s="95">
        <v>293097.59999999998</v>
      </c>
      <c r="G75" s="95"/>
      <c r="H75" s="96" t="s">
        <v>22</v>
      </c>
      <c r="I75" s="97"/>
      <c r="J75" s="95">
        <v>156123.78</v>
      </c>
      <c r="K75" s="95"/>
      <c r="L75" s="95">
        <f>J75/D75*100</f>
        <v>113.38996932691114</v>
      </c>
      <c r="M75" s="95"/>
      <c r="N75" s="95"/>
      <c r="O75" s="98" t="s">
        <v>23</v>
      </c>
      <c r="P75" s="99"/>
      <c r="Q75" s="17"/>
      <c r="R75" s="74"/>
      <c r="S75" s="74"/>
      <c r="T75" s="17"/>
      <c r="U75" s="75"/>
      <c r="V75" s="75"/>
    </row>
    <row r="76" spans="1:24" ht="15.75" customHeight="1" x14ac:dyDescent="0.25">
      <c r="A76" s="8" t="s">
        <v>107</v>
      </c>
      <c r="B76" s="100" t="s">
        <v>108</v>
      </c>
      <c r="C76" s="100"/>
      <c r="D76" s="93">
        <f>D80+D82+D84</f>
        <v>101596.40000000001</v>
      </c>
      <c r="E76" s="94"/>
      <c r="F76" s="95">
        <v>208695.59</v>
      </c>
      <c r="G76" s="95"/>
      <c r="H76" s="96" t="s">
        <v>109</v>
      </c>
      <c r="I76" s="97"/>
      <c r="J76" s="95">
        <v>113220.75</v>
      </c>
      <c r="K76" s="95"/>
      <c r="L76" s="95">
        <f>J76/D76*100</f>
        <v>111.44169478446086</v>
      </c>
      <c r="M76" s="95"/>
      <c r="N76" s="95"/>
      <c r="O76" s="98" t="s">
        <v>110</v>
      </c>
      <c r="P76" s="99"/>
      <c r="Q76" s="17"/>
      <c r="R76" s="17"/>
      <c r="S76" s="17"/>
      <c r="T76" s="17"/>
      <c r="U76" s="17"/>
      <c r="V76" s="17"/>
    </row>
    <row r="77" spans="1:24" ht="15.75" customHeight="1" x14ac:dyDescent="0.25">
      <c r="A77" s="4"/>
      <c r="B77" s="90" t="s">
        <v>111</v>
      </c>
      <c r="C77" s="90"/>
      <c r="D77" s="91" t="s">
        <v>112</v>
      </c>
      <c r="E77" s="91"/>
      <c r="F77" s="91" t="s">
        <v>113</v>
      </c>
      <c r="G77" s="91"/>
      <c r="H77" s="91" t="s">
        <v>113</v>
      </c>
      <c r="I77" s="91"/>
      <c r="J77" s="91" t="s">
        <v>114</v>
      </c>
      <c r="K77" s="91"/>
      <c r="L77" s="91" t="s">
        <v>115</v>
      </c>
      <c r="M77" s="91"/>
      <c r="N77" s="91"/>
      <c r="O77" s="81" t="s">
        <v>116</v>
      </c>
      <c r="P77" s="82"/>
      <c r="Q77" s="30"/>
      <c r="R77" s="74"/>
      <c r="S77" s="74"/>
      <c r="T77" s="17"/>
      <c r="U77" s="74"/>
      <c r="V77" s="74"/>
    </row>
    <row r="78" spans="1:24" ht="15.75" customHeight="1" x14ac:dyDescent="0.25">
      <c r="A78" s="4"/>
      <c r="B78" s="90"/>
      <c r="C78" s="90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81"/>
      <c r="P78" s="82"/>
      <c r="Q78" s="17"/>
      <c r="R78" s="17"/>
      <c r="S78" s="17"/>
      <c r="T78" s="17"/>
      <c r="U78" s="17"/>
      <c r="V78" s="17"/>
    </row>
    <row r="79" spans="1:24" ht="15.75" customHeight="1" x14ac:dyDescent="0.25">
      <c r="A79" s="4"/>
      <c r="B79" s="90"/>
      <c r="C79" s="90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81"/>
      <c r="P79" s="82"/>
      <c r="Q79" s="17"/>
      <c r="R79" s="74"/>
      <c r="S79" s="74"/>
      <c r="T79" s="17"/>
      <c r="U79" s="75"/>
      <c r="V79" s="75"/>
    </row>
    <row r="80" spans="1:24" ht="15.75" customHeight="1" x14ac:dyDescent="0.25">
      <c r="A80" s="10" t="s">
        <v>117</v>
      </c>
      <c r="B80" s="89" t="s">
        <v>118</v>
      </c>
      <c r="C80" s="89"/>
      <c r="D80" s="84">
        <v>69355.600000000006</v>
      </c>
      <c r="E80" s="85"/>
      <c r="F80" s="86">
        <v>172871.99</v>
      </c>
      <c r="G80" s="86"/>
      <c r="H80" s="87" t="s">
        <v>119</v>
      </c>
      <c r="I80" s="88"/>
      <c r="J80" s="86">
        <v>96900.36</v>
      </c>
      <c r="K80" s="86"/>
      <c r="L80" s="86">
        <f t="shared" ref="L80:L86" si="0">J80/D80*100</f>
        <v>139.71526452081736</v>
      </c>
      <c r="M80" s="86"/>
      <c r="N80" s="86"/>
      <c r="O80" s="81" t="s">
        <v>120</v>
      </c>
      <c r="P80" s="82"/>
      <c r="Q80" s="17"/>
      <c r="R80" s="74"/>
      <c r="S80" s="74"/>
      <c r="T80" s="17"/>
      <c r="U80" s="75"/>
      <c r="V80" s="75"/>
    </row>
    <row r="81" spans="1:22" ht="15.75" customHeight="1" x14ac:dyDescent="0.25">
      <c r="A81" s="10" t="s">
        <v>121</v>
      </c>
      <c r="B81" s="89" t="s">
        <v>122</v>
      </c>
      <c r="C81" s="89"/>
      <c r="D81" s="84">
        <v>69355.600000000006</v>
      </c>
      <c r="E81" s="85"/>
      <c r="F81" s="86">
        <v>172871.99</v>
      </c>
      <c r="G81" s="86"/>
      <c r="H81" s="87" t="s">
        <v>119</v>
      </c>
      <c r="I81" s="88"/>
      <c r="J81" s="86">
        <v>96900.36</v>
      </c>
      <c r="K81" s="86"/>
      <c r="L81" s="86">
        <f t="shared" si="0"/>
        <v>139.71526452081736</v>
      </c>
      <c r="M81" s="86"/>
      <c r="N81" s="86"/>
      <c r="O81" s="81" t="s">
        <v>120</v>
      </c>
      <c r="P81" s="82"/>
      <c r="Q81" s="17"/>
      <c r="R81" s="74"/>
      <c r="S81" s="74"/>
      <c r="T81" s="17"/>
      <c r="U81" s="75"/>
      <c r="V81" s="75"/>
    </row>
    <row r="82" spans="1:22" ht="15.75" customHeight="1" x14ac:dyDescent="0.25">
      <c r="A82" s="10" t="s">
        <v>123</v>
      </c>
      <c r="B82" s="89" t="s">
        <v>124</v>
      </c>
      <c r="C82" s="89"/>
      <c r="D82" s="84">
        <v>597.25</v>
      </c>
      <c r="E82" s="85"/>
      <c r="F82" s="86">
        <v>7299.75</v>
      </c>
      <c r="G82" s="86"/>
      <c r="H82" s="87" t="s">
        <v>125</v>
      </c>
      <c r="I82" s="88"/>
      <c r="J82" s="86">
        <v>331.81</v>
      </c>
      <c r="K82" s="86"/>
      <c r="L82" s="86">
        <f t="shared" si="0"/>
        <v>55.556299706990373</v>
      </c>
      <c r="M82" s="86"/>
      <c r="N82" s="86"/>
      <c r="O82" s="81" t="s">
        <v>126</v>
      </c>
      <c r="P82" s="82"/>
      <c r="Q82" s="17"/>
      <c r="R82" s="17"/>
      <c r="S82" s="17"/>
      <c r="T82" s="17"/>
      <c r="U82" s="17"/>
      <c r="V82" s="17"/>
    </row>
    <row r="83" spans="1:22" ht="15.75" customHeight="1" x14ac:dyDescent="0.25">
      <c r="A83" s="10" t="s">
        <v>127</v>
      </c>
      <c r="B83" s="89" t="s">
        <v>124</v>
      </c>
      <c r="C83" s="89"/>
      <c r="D83" s="84">
        <v>597.25</v>
      </c>
      <c r="E83" s="85"/>
      <c r="F83" s="86">
        <v>7299.75</v>
      </c>
      <c r="G83" s="86"/>
      <c r="H83" s="87" t="s">
        <v>125</v>
      </c>
      <c r="I83" s="88"/>
      <c r="J83" s="86">
        <v>331.81</v>
      </c>
      <c r="K83" s="86"/>
      <c r="L83" s="86">
        <f t="shared" si="0"/>
        <v>55.556299706990373</v>
      </c>
      <c r="M83" s="86"/>
      <c r="N83" s="86"/>
      <c r="O83" s="81" t="s">
        <v>126</v>
      </c>
      <c r="P83" s="82"/>
      <c r="Q83" s="17"/>
      <c r="R83" s="74"/>
      <c r="S83" s="74"/>
      <c r="T83" s="17"/>
      <c r="U83" s="75"/>
      <c r="V83" s="75"/>
    </row>
    <row r="84" spans="1:22" ht="15.75" customHeight="1" x14ac:dyDescent="0.25">
      <c r="A84" s="10" t="s">
        <v>128</v>
      </c>
      <c r="B84" s="89" t="s">
        <v>129</v>
      </c>
      <c r="C84" s="89"/>
      <c r="D84" s="84">
        <v>31643.55</v>
      </c>
      <c r="E84" s="85"/>
      <c r="F84" s="86">
        <v>28523.85</v>
      </c>
      <c r="G84" s="86"/>
      <c r="H84" s="87" t="s">
        <v>130</v>
      </c>
      <c r="I84" s="88"/>
      <c r="J84" s="86">
        <v>15988.58</v>
      </c>
      <c r="K84" s="86"/>
      <c r="L84" s="86">
        <f t="shared" si="0"/>
        <v>50.527137441911542</v>
      </c>
      <c r="M84" s="86"/>
      <c r="N84" s="86"/>
      <c r="O84" s="81" t="s">
        <v>120</v>
      </c>
      <c r="P84" s="82"/>
      <c r="Q84" s="17"/>
      <c r="R84" s="17"/>
      <c r="S84" s="17"/>
      <c r="T84" s="17"/>
      <c r="U84" s="17"/>
      <c r="V84" s="17"/>
    </row>
    <row r="85" spans="1:22" ht="15.75" customHeight="1" x14ac:dyDescent="0.25">
      <c r="A85" s="10" t="s">
        <v>131</v>
      </c>
      <c r="B85" s="83" t="s">
        <v>132</v>
      </c>
      <c r="C85" s="83"/>
      <c r="D85" s="84">
        <v>11994.6</v>
      </c>
      <c r="E85" s="85"/>
      <c r="F85" s="86">
        <v>28523.85</v>
      </c>
      <c r="G85" s="86"/>
      <c r="H85" s="87" t="s">
        <v>130</v>
      </c>
      <c r="I85" s="88"/>
      <c r="J85" s="86">
        <v>15988.58</v>
      </c>
      <c r="K85" s="86"/>
      <c r="L85" s="86">
        <f t="shared" si="0"/>
        <v>133.29815083454218</v>
      </c>
      <c r="M85" s="86"/>
      <c r="N85" s="86"/>
      <c r="O85" s="81" t="s">
        <v>120</v>
      </c>
      <c r="P85" s="82"/>
      <c r="Q85" s="17"/>
      <c r="R85" s="74"/>
      <c r="S85" s="74"/>
      <c r="T85" s="17"/>
      <c r="U85" s="75"/>
      <c r="V85" s="75"/>
    </row>
    <row r="86" spans="1:22" ht="15.75" customHeight="1" x14ac:dyDescent="0.25">
      <c r="A86" s="8" t="s">
        <v>133</v>
      </c>
      <c r="B86" s="100" t="s">
        <v>134</v>
      </c>
      <c r="C86" s="100"/>
      <c r="D86" s="93">
        <f>D92+D97+D104+D113</f>
        <v>35746.159999999996</v>
      </c>
      <c r="E86" s="94"/>
      <c r="F86" s="95">
        <v>83384.31</v>
      </c>
      <c r="G86" s="95"/>
      <c r="H86" s="96" t="s">
        <v>135</v>
      </c>
      <c r="I86" s="97"/>
      <c r="J86" s="95">
        <v>42589.98</v>
      </c>
      <c r="K86" s="95"/>
      <c r="L86" s="95">
        <f t="shared" si="0"/>
        <v>119.1456089269449</v>
      </c>
      <c r="M86" s="95"/>
      <c r="N86" s="95"/>
      <c r="O86" s="98" t="s">
        <v>136</v>
      </c>
      <c r="P86" s="99"/>
      <c r="Q86" s="17"/>
      <c r="R86" s="17"/>
      <c r="S86" s="17"/>
      <c r="T86" s="17"/>
      <c r="U86" s="17"/>
      <c r="V86" s="17"/>
    </row>
    <row r="87" spans="1:22" ht="15.75" customHeight="1" x14ac:dyDescent="0.25">
      <c r="A87" s="4"/>
      <c r="B87" s="90" t="s">
        <v>137</v>
      </c>
      <c r="C87" s="90"/>
      <c r="D87" s="91" t="s">
        <v>138</v>
      </c>
      <c r="E87" s="91"/>
      <c r="F87" s="91" t="s">
        <v>139</v>
      </c>
      <c r="G87" s="91"/>
      <c r="H87" s="91" t="s">
        <v>139</v>
      </c>
      <c r="I87" s="91"/>
      <c r="J87" s="91" t="s">
        <v>140</v>
      </c>
      <c r="K87" s="91"/>
      <c r="L87" s="91" t="s">
        <v>141</v>
      </c>
      <c r="M87" s="91"/>
      <c r="N87" s="91"/>
      <c r="O87" s="81" t="s">
        <v>142</v>
      </c>
      <c r="P87" s="82"/>
      <c r="Q87" s="17"/>
      <c r="R87" s="17"/>
      <c r="S87" s="17"/>
      <c r="T87" s="17"/>
      <c r="U87" s="17"/>
      <c r="V87" s="17"/>
    </row>
    <row r="88" spans="1:22" ht="15.75" customHeight="1" x14ac:dyDescent="0.25">
      <c r="A88" s="4"/>
      <c r="B88" s="90"/>
      <c r="C88" s="90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81"/>
      <c r="P88" s="82"/>
      <c r="Q88" s="17"/>
      <c r="R88" s="74"/>
      <c r="S88" s="74"/>
      <c r="T88" s="17"/>
      <c r="U88" s="75"/>
      <c r="V88" s="75"/>
    </row>
    <row r="89" spans="1:22" ht="15.75" customHeight="1" x14ac:dyDescent="0.25">
      <c r="A89" s="4"/>
      <c r="B89" s="90"/>
      <c r="C89" s="90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81"/>
      <c r="P89" s="82"/>
      <c r="Q89" s="17"/>
      <c r="R89" s="17"/>
      <c r="S89" s="17"/>
      <c r="T89" s="17"/>
      <c r="U89" s="17"/>
      <c r="V89" s="17"/>
    </row>
    <row r="90" spans="1:22" ht="15.75" customHeight="1" x14ac:dyDescent="0.25">
      <c r="A90" s="4"/>
      <c r="B90" s="90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81"/>
      <c r="P90" s="82"/>
      <c r="Q90" s="17"/>
      <c r="R90" s="74"/>
      <c r="S90" s="74"/>
      <c r="T90" s="17"/>
      <c r="U90" s="75"/>
      <c r="V90" s="75"/>
    </row>
    <row r="91" spans="1:22" ht="15.75" customHeight="1" x14ac:dyDescent="0.25">
      <c r="A91" s="4"/>
      <c r="B91" s="90"/>
      <c r="C91" s="90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81"/>
      <c r="P91" s="82"/>
      <c r="Q91" s="17"/>
      <c r="R91" s="17"/>
      <c r="S91" s="17"/>
      <c r="T91" s="17"/>
      <c r="U91" s="17"/>
      <c r="V91" s="17"/>
    </row>
    <row r="92" spans="1:22" ht="15.75" customHeight="1" x14ac:dyDescent="0.25">
      <c r="A92" s="10" t="s">
        <v>143</v>
      </c>
      <c r="B92" s="89" t="s">
        <v>144</v>
      </c>
      <c r="C92" s="89"/>
      <c r="D92" s="84">
        <f>D93+D94+D95+D96</f>
        <v>6310.3700000000008</v>
      </c>
      <c r="E92" s="85"/>
      <c r="F92" s="86">
        <v>12398.84</v>
      </c>
      <c r="G92" s="86"/>
      <c r="H92" s="87" t="s">
        <v>145</v>
      </c>
      <c r="I92" s="88"/>
      <c r="J92" s="86">
        <v>6515.6</v>
      </c>
      <c r="K92" s="86"/>
      <c r="L92" s="86">
        <f t="shared" ref="L92:L117" si="1">J92/D92*100</f>
        <v>103.25226571500561</v>
      </c>
      <c r="M92" s="86"/>
      <c r="N92" s="86"/>
      <c r="O92" s="81" t="s">
        <v>146</v>
      </c>
      <c r="P92" s="82"/>
      <c r="Q92" s="17"/>
      <c r="R92" s="74"/>
      <c r="S92" s="74"/>
      <c r="T92" s="17"/>
      <c r="U92" s="75"/>
      <c r="V92" s="75"/>
    </row>
    <row r="93" spans="1:22" ht="15.75" customHeight="1" x14ac:dyDescent="0.25">
      <c r="A93" s="10" t="s">
        <v>147</v>
      </c>
      <c r="B93" s="89" t="s">
        <v>148</v>
      </c>
      <c r="C93" s="89"/>
      <c r="D93" s="84">
        <v>604.22</v>
      </c>
      <c r="E93" s="85"/>
      <c r="F93" s="86">
        <v>796.33</v>
      </c>
      <c r="G93" s="86"/>
      <c r="H93" s="87" t="s">
        <v>149</v>
      </c>
      <c r="I93" s="88"/>
      <c r="J93" s="86">
        <v>326.67</v>
      </c>
      <c r="K93" s="86"/>
      <c r="L93" s="86">
        <f t="shared" si="1"/>
        <v>54.064744629439609</v>
      </c>
      <c r="M93" s="86"/>
      <c r="N93" s="86"/>
      <c r="O93" s="81" t="s">
        <v>150</v>
      </c>
      <c r="P93" s="82"/>
      <c r="Q93" s="17"/>
      <c r="R93" s="17"/>
      <c r="S93" s="17"/>
      <c r="T93" s="17"/>
      <c r="U93" s="17"/>
      <c r="V93" s="17"/>
    </row>
    <row r="94" spans="1:22" ht="15.75" customHeight="1" x14ac:dyDescent="0.25">
      <c r="A94" s="10" t="s">
        <v>151</v>
      </c>
      <c r="B94" s="83" t="s">
        <v>152</v>
      </c>
      <c r="C94" s="83"/>
      <c r="D94" s="84">
        <v>4161.3900000000003</v>
      </c>
      <c r="E94" s="85"/>
      <c r="F94" s="86">
        <v>8336.99</v>
      </c>
      <c r="G94" s="86"/>
      <c r="H94" s="87" t="s">
        <v>153</v>
      </c>
      <c r="I94" s="88"/>
      <c r="J94" s="86">
        <v>4509.53</v>
      </c>
      <c r="K94" s="86"/>
      <c r="L94" s="86">
        <f t="shared" si="1"/>
        <v>108.36595464496237</v>
      </c>
      <c r="M94" s="86"/>
      <c r="N94" s="86"/>
      <c r="O94" s="81" t="s">
        <v>154</v>
      </c>
      <c r="P94" s="82"/>
      <c r="Q94" s="17"/>
      <c r="R94" s="74"/>
      <c r="S94" s="74"/>
      <c r="T94" s="17"/>
      <c r="U94" s="75"/>
      <c r="V94" s="75"/>
    </row>
    <row r="95" spans="1:22" ht="15.75" customHeight="1" x14ac:dyDescent="0.25">
      <c r="A95" s="10" t="s">
        <v>155</v>
      </c>
      <c r="B95" s="89" t="s">
        <v>156</v>
      </c>
      <c r="C95" s="89"/>
      <c r="D95" s="84">
        <v>482.45</v>
      </c>
      <c r="E95" s="85"/>
      <c r="F95" s="86">
        <v>985.87</v>
      </c>
      <c r="G95" s="86"/>
      <c r="H95" s="87" t="s">
        <v>157</v>
      </c>
      <c r="I95" s="88"/>
      <c r="J95" s="86">
        <v>0</v>
      </c>
      <c r="K95" s="86"/>
      <c r="L95" s="86">
        <f t="shared" si="1"/>
        <v>0</v>
      </c>
      <c r="M95" s="86"/>
      <c r="N95" s="86"/>
      <c r="O95" s="81" t="s">
        <v>90</v>
      </c>
      <c r="P95" s="82"/>
      <c r="Q95" s="17"/>
      <c r="R95" s="17"/>
      <c r="S95" s="17"/>
      <c r="T95" s="17"/>
      <c r="U95" s="17"/>
      <c r="V95" s="17"/>
    </row>
    <row r="96" spans="1:22" ht="15.75" customHeight="1" x14ac:dyDescent="0.25">
      <c r="A96" s="10" t="s">
        <v>158</v>
      </c>
      <c r="B96" s="89" t="s">
        <v>159</v>
      </c>
      <c r="C96" s="89"/>
      <c r="D96" s="84">
        <v>1062.31</v>
      </c>
      <c r="E96" s="85"/>
      <c r="F96" s="86">
        <v>2279.65</v>
      </c>
      <c r="G96" s="86"/>
      <c r="H96" s="87" t="s">
        <v>160</v>
      </c>
      <c r="I96" s="88"/>
      <c r="J96" s="86">
        <v>1679.4</v>
      </c>
      <c r="K96" s="86"/>
      <c r="L96" s="86">
        <f t="shared" si="1"/>
        <v>158.08944658338905</v>
      </c>
      <c r="M96" s="86"/>
      <c r="N96" s="86"/>
      <c r="O96" s="81" t="s">
        <v>161</v>
      </c>
      <c r="P96" s="82"/>
      <c r="Q96" s="17"/>
      <c r="R96" s="74"/>
      <c r="S96" s="74"/>
      <c r="T96" s="17"/>
      <c r="U96" s="75"/>
      <c r="V96" s="75"/>
    </row>
    <row r="97" spans="1:22" ht="15.75" customHeight="1" x14ac:dyDescent="0.25">
      <c r="A97" s="10" t="s">
        <v>162</v>
      </c>
      <c r="B97" s="89" t="s">
        <v>163</v>
      </c>
      <c r="C97" s="89"/>
      <c r="D97" s="84">
        <f>D98+D99+D100+D101+D102+D103</f>
        <v>13183.73</v>
      </c>
      <c r="E97" s="85"/>
      <c r="F97" s="86">
        <v>37272.81</v>
      </c>
      <c r="G97" s="86"/>
      <c r="H97" s="87" t="s">
        <v>164</v>
      </c>
      <c r="I97" s="88"/>
      <c r="J97" s="86">
        <v>19341.57</v>
      </c>
      <c r="K97" s="86"/>
      <c r="L97" s="86">
        <f t="shared" si="1"/>
        <v>146.70787402351232</v>
      </c>
      <c r="M97" s="86"/>
      <c r="N97" s="86"/>
      <c r="O97" s="81" t="s">
        <v>165</v>
      </c>
      <c r="P97" s="82"/>
      <c r="Q97" s="17"/>
      <c r="R97" s="17"/>
      <c r="S97" s="17"/>
      <c r="T97" s="17"/>
      <c r="U97" s="17"/>
      <c r="V97" s="17"/>
    </row>
    <row r="98" spans="1:22" ht="15.75" customHeight="1" x14ac:dyDescent="0.25">
      <c r="A98" s="10" t="s">
        <v>166</v>
      </c>
      <c r="B98" s="83" t="s">
        <v>167</v>
      </c>
      <c r="C98" s="83"/>
      <c r="D98" s="84">
        <v>2804.18</v>
      </c>
      <c r="E98" s="85"/>
      <c r="F98" s="86">
        <v>12306.31</v>
      </c>
      <c r="G98" s="86"/>
      <c r="H98" s="87" t="s">
        <v>168</v>
      </c>
      <c r="I98" s="88"/>
      <c r="J98" s="86">
        <v>5949.64</v>
      </c>
      <c r="K98" s="86"/>
      <c r="L98" s="86">
        <f t="shared" si="1"/>
        <v>212.1704027558859</v>
      </c>
      <c r="M98" s="86"/>
      <c r="N98" s="86"/>
      <c r="O98" s="81" t="s">
        <v>169</v>
      </c>
      <c r="P98" s="82"/>
      <c r="Q98" s="17"/>
      <c r="R98" s="74"/>
      <c r="S98" s="74"/>
      <c r="T98" s="17"/>
      <c r="U98" s="75"/>
      <c r="V98" s="75"/>
    </row>
    <row r="99" spans="1:22" ht="15.75" customHeight="1" x14ac:dyDescent="0.25">
      <c r="A99" s="10" t="s">
        <v>170</v>
      </c>
      <c r="B99" s="89" t="s">
        <v>171</v>
      </c>
      <c r="C99" s="89"/>
      <c r="D99" s="84">
        <v>7049.7</v>
      </c>
      <c r="E99" s="85"/>
      <c r="F99" s="86">
        <v>12741.39</v>
      </c>
      <c r="G99" s="86"/>
      <c r="H99" s="87" t="s">
        <v>172</v>
      </c>
      <c r="I99" s="88"/>
      <c r="J99" s="86">
        <v>8241.0300000000007</v>
      </c>
      <c r="K99" s="86"/>
      <c r="L99" s="86">
        <f t="shared" si="1"/>
        <v>116.89901697944593</v>
      </c>
      <c r="M99" s="86"/>
      <c r="N99" s="86"/>
      <c r="O99" s="81" t="s">
        <v>173</v>
      </c>
      <c r="P99" s="82"/>
      <c r="Q99" s="17"/>
      <c r="R99" s="17"/>
      <c r="S99" s="17"/>
      <c r="T99" s="17"/>
      <c r="U99" s="17"/>
      <c r="V99" s="17"/>
    </row>
    <row r="100" spans="1:22" ht="15.75" customHeight="1" x14ac:dyDescent="0.25">
      <c r="A100" s="10" t="s">
        <v>174</v>
      </c>
      <c r="B100" s="89" t="s">
        <v>175</v>
      </c>
      <c r="C100" s="89"/>
      <c r="D100" s="84">
        <v>2216.02</v>
      </c>
      <c r="E100" s="85"/>
      <c r="F100" s="86">
        <v>9330.42</v>
      </c>
      <c r="G100" s="86"/>
      <c r="H100" s="87" t="s">
        <v>176</v>
      </c>
      <c r="I100" s="88"/>
      <c r="J100" s="86">
        <v>3214.34</v>
      </c>
      <c r="K100" s="86"/>
      <c r="L100" s="86">
        <f t="shared" si="1"/>
        <v>145.05013492658009</v>
      </c>
      <c r="M100" s="86"/>
      <c r="N100" s="86"/>
      <c r="O100" s="81" t="s">
        <v>177</v>
      </c>
      <c r="P100" s="82"/>
      <c r="Q100" s="17"/>
      <c r="R100" s="74"/>
      <c r="S100" s="74"/>
      <c r="T100" s="17"/>
      <c r="U100" s="75"/>
      <c r="V100" s="75"/>
    </row>
    <row r="101" spans="1:22" ht="15.75" customHeight="1" x14ac:dyDescent="0.25">
      <c r="A101" s="10" t="s">
        <v>178</v>
      </c>
      <c r="B101" s="83" t="s">
        <v>179</v>
      </c>
      <c r="C101" s="83"/>
      <c r="D101" s="84">
        <v>33.92</v>
      </c>
      <c r="E101" s="85"/>
      <c r="F101" s="86">
        <v>464.53</v>
      </c>
      <c r="G101" s="86"/>
      <c r="H101" s="87" t="s">
        <v>180</v>
      </c>
      <c r="I101" s="88"/>
      <c r="J101" s="86">
        <v>467.87</v>
      </c>
      <c r="K101" s="86"/>
      <c r="L101" s="86">
        <f t="shared" si="1"/>
        <v>1379.3337264150941</v>
      </c>
      <c r="M101" s="86"/>
      <c r="N101" s="86"/>
      <c r="O101" s="81" t="s">
        <v>181</v>
      </c>
      <c r="P101" s="82"/>
      <c r="Q101" s="17"/>
      <c r="R101" s="17"/>
      <c r="S101" s="17"/>
      <c r="T101" s="17"/>
      <c r="U101" s="17"/>
      <c r="V101" s="17"/>
    </row>
    <row r="102" spans="1:22" ht="15.75" customHeight="1" x14ac:dyDescent="0.25">
      <c r="A102" s="10" t="s">
        <v>182</v>
      </c>
      <c r="B102" s="89" t="s">
        <v>183</v>
      </c>
      <c r="C102" s="89"/>
      <c r="D102" s="84">
        <v>1009.24</v>
      </c>
      <c r="E102" s="85"/>
      <c r="F102" s="86">
        <v>2164.71</v>
      </c>
      <c r="G102" s="86"/>
      <c r="H102" s="87" t="s">
        <v>184</v>
      </c>
      <c r="I102" s="88"/>
      <c r="J102" s="86">
        <v>1362.06</v>
      </c>
      <c r="K102" s="86"/>
      <c r="L102" s="86">
        <f t="shared" si="1"/>
        <v>134.95897903372833</v>
      </c>
      <c r="M102" s="86"/>
      <c r="N102" s="86"/>
      <c r="O102" s="81" t="s">
        <v>185</v>
      </c>
      <c r="P102" s="82"/>
      <c r="Q102" s="17"/>
      <c r="R102" s="74"/>
      <c r="S102" s="74"/>
      <c r="T102" s="17"/>
      <c r="U102" s="75"/>
      <c r="V102" s="75"/>
    </row>
    <row r="103" spans="1:22" ht="15.75" customHeight="1" x14ac:dyDescent="0.25">
      <c r="A103" s="10" t="s">
        <v>186</v>
      </c>
      <c r="B103" s="83" t="s">
        <v>187</v>
      </c>
      <c r="C103" s="83"/>
      <c r="D103" s="84">
        <v>70.67</v>
      </c>
      <c r="E103" s="85"/>
      <c r="F103" s="86">
        <v>265.45</v>
      </c>
      <c r="G103" s="86"/>
      <c r="H103" s="87" t="s">
        <v>188</v>
      </c>
      <c r="I103" s="88"/>
      <c r="J103" s="86">
        <v>106.63</v>
      </c>
      <c r="K103" s="86"/>
      <c r="L103" s="86">
        <f t="shared" si="1"/>
        <v>150.88439224564877</v>
      </c>
      <c r="M103" s="86"/>
      <c r="N103" s="86"/>
      <c r="O103" s="81" t="s">
        <v>189</v>
      </c>
      <c r="P103" s="82"/>
      <c r="Q103" s="17"/>
      <c r="R103" s="17"/>
      <c r="S103" s="17"/>
      <c r="T103" s="17"/>
      <c r="U103" s="17"/>
      <c r="V103" s="17"/>
    </row>
    <row r="104" spans="1:22" ht="15.75" customHeight="1" x14ac:dyDescent="0.25">
      <c r="A104" s="10" t="s">
        <v>190</v>
      </c>
      <c r="B104" s="89" t="s">
        <v>191</v>
      </c>
      <c r="C104" s="89"/>
      <c r="D104" s="84">
        <f>D105+D106+D107+D108+D109+D110+D111+D112</f>
        <v>13018.64</v>
      </c>
      <c r="E104" s="85"/>
      <c r="F104" s="86">
        <v>27535.61</v>
      </c>
      <c r="G104" s="86"/>
      <c r="H104" s="87" t="s">
        <v>192</v>
      </c>
      <c r="I104" s="88"/>
      <c r="J104" s="86">
        <v>13865</v>
      </c>
      <c r="K104" s="86"/>
      <c r="L104" s="86">
        <f t="shared" si="1"/>
        <v>106.50113990401455</v>
      </c>
      <c r="M104" s="86"/>
      <c r="N104" s="86"/>
      <c r="O104" s="81" t="s">
        <v>193</v>
      </c>
      <c r="P104" s="82"/>
      <c r="Q104" s="17"/>
      <c r="R104" s="74"/>
      <c r="S104" s="74"/>
      <c r="T104" s="17"/>
      <c r="U104" s="75"/>
      <c r="V104" s="75"/>
    </row>
    <row r="105" spans="1:22" ht="15.75" customHeight="1" x14ac:dyDescent="0.25">
      <c r="A105" s="10" t="s">
        <v>194</v>
      </c>
      <c r="B105" s="89" t="s">
        <v>195</v>
      </c>
      <c r="C105" s="89"/>
      <c r="D105" s="84">
        <v>1319.71</v>
      </c>
      <c r="E105" s="85"/>
      <c r="F105" s="86">
        <v>4512.58</v>
      </c>
      <c r="G105" s="86"/>
      <c r="H105" s="87" t="s">
        <v>196</v>
      </c>
      <c r="I105" s="88"/>
      <c r="J105" s="86">
        <v>1302.6400000000001</v>
      </c>
      <c r="K105" s="86"/>
      <c r="L105" s="86">
        <f t="shared" si="1"/>
        <v>98.706534011260047</v>
      </c>
      <c r="M105" s="86"/>
      <c r="N105" s="86"/>
      <c r="O105" s="81" t="s">
        <v>197</v>
      </c>
      <c r="P105" s="82"/>
      <c r="Q105" s="17"/>
      <c r="R105" s="17"/>
      <c r="S105" s="17"/>
      <c r="T105" s="17"/>
      <c r="U105" s="17"/>
      <c r="V105" s="17"/>
    </row>
    <row r="106" spans="1:22" ht="15.75" customHeight="1" x14ac:dyDescent="0.25">
      <c r="A106" s="10" t="s">
        <v>198</v>
      </c>
      <c r="B106" s="83" t="s">
        <v>199</v>
      </c>
      <c r="C106" s="83"/>
      <c r="D106" s="84">
        <v>846.31</v>
      </c>
      <c r="E106" s="85"/>
      <c r="F106" s="86">
        <v>1818.3</v>
      </c>
      <c r="G106" s="86"/>
      <c r="H106" s="87" t="s">
        <v>200</v>
      </c>
      <c r="I106" s="88"/>
      <c r="J106" s="86">
        <v>1261.1600000000001</v>
      </c>
      <c r="K106" s="86"/>
      <c r="L106" s="86">
        <f t="shared" si="1"/>
        <v>149.01868109794285</v>
      </c>
      <c r="M106" s="86"/>
      <c r="N106" s="86"/>
      <c r="O106" s="81" t="s">
        <v>201</v>
      </c>
      <c r="P106" s="82"/>
      <c r="Q106" s="17"/>
      <c r="R106" s="74"/>
      <c r="S106" s="74"/>
      <c r="T106" s="17"/>
      <c r="U106" s="75"/>
      <c r="V106" s="75"/>
    </row>
    <row r="107" spans="1:22" ht="15.75" customHeight="1" x14ac:dyDescent="0.25">
      <c r="A107" s="10" t="s">
        <v>202</v>
      </c>
      <c r="B107" s="89" t="s">
        <v>203</v>
      </c>
      <c r="C107" s="89"/>
      <c r="D107" s="84">
        <v>1459.74</v>
      </c>
      <c r="E107" s="85"/>
      <c r="F107" s="86">
        <v>2919.9</v>
      </c>
      <c r="G107" s="86"/>
      <c r="H107" s="87" t="s">
        <v>204</v>
      </c>
      <c r="I107" s="88"/>
      <c r="J107" s="86">
        <v>1504.02</v>
      </c>
      <c r="K107" s="86"/>
      <c r="L107" s="86">
        <f t="shared" si="1"/>
        <v>103.03341690986065</v>
      </c>
      <c r="M107" s="86"/>
      <c r="N107" s="86"/>
      <c r="O107" s="81" t="s">
        <v>205</v>
      </c>
      <c r="P107" s="82"/>
      <c r="Q107" s="17"/>
      <c r="R107" s="17"/>
      <c r="S107" s="17"/>
      <c r="T107" s="17"/>
      <c r="U107" s="17"/>
      <c r="V107" s="17"/>
    </row>
    <row r="108" spans="1:22" ht="15.75" customHeight="1" x14ac:dyDescent="0.25">
      <c r="A108" s="10" t="s">
        <v>206</v>
      </c>
      <c r="B108" s="89" t="s">
        <v>207</v>
      </c>
      <c r="C108" s="89"/>
      <c r="D108" s="84">
        <v>433.09</v>
      </c>
      <c r="E108" s="85"/>
      <c r="F108" s="86">
        <v>852.88</v>
      </c>
      <c r="G108" s="86"/>
      <c r="H108" s="87" t="s">
        <v>208</v>
      </c>
      <c r="I108" s="88"/>
      <c r="J108" s="86">
        <v>418.6</v>
      </c>
      <c r="K108" s="86"/>
      <c r="L108" s="86">
        <f t="shared" si="1"/>
        <v>96.654275092936814</v>
      </c>
      <c r="M108" s="86"/>
      <c r="N108" s="86"/>
      <c r="O108" s="81" t="s">
        <v>209</v>
      </c>
      <c r="P108" s="82"/>
      <c r="Q108" s="17"/>
      <c r="R108" s="74"/>
      <c r="S108" s="74"/>
      <c r="T108" s="17"/>
      <c r="U108" s="75"/>
      <c r="V108" s="75"/>
    </row>
    <row r="109" spans="1:22" ht="15.75" customHeight="1" x14ac:dyDescent="0.25">
      <c r="A109" s="10" t="s">
        <v>210</v>
      </c>
      <c r="B109" s="89" t="s">
        <v>211</v>
      </c>
      <c r="C109" s="89"/>
      <c r="D109" s="84">
        <v>502.62</v>
      </c>
      <c r="E109" s="85"/>
      <c r="F109" s="86">
        <v>1844.85</v>
      </c>
      <c r="G109" s="86"/>
      <c r="H109" s="87" t="s">
        <v>212</v>
      </c>
      <c r="I109" s="88"/>
      <c r="J109" s="86">
        <v>1195.05</v>
      </c>
      <c r="K109" s="86"/>
      <c r="L109" s="86">
        <f t="shared" si="1"/>
        <v>237.76411603199236</v>
      </c>
      <c r="M109" s="86"/>
      <c r="N109" s="86"/>
      <c r="O109" s="81" t="s">
        <v>213</v>
      </c>
      <c r="P109" s="82"/>
      <c r="Q109" s="17"/>
      <c r="R109" s="17"/>
      <c r="S109" s="17"/>
      <c r="T109" s="17"/>
      <c r="U109" s="17"/>
      <c r="V109" s="17"/>
    </row>
    <row r="110" spans="1:22" ht="15.75" customHeight="1" x14ac:dyDescent="0.25">
      <c r="A110" s="10" t="s">
        <v>214</v>
      </c>
      <c r="B110" s="89" t="s">
        <v>215</v>
      </c>
      <c r="C110" s="89"/>
      <c r="D110" s="84">
        <v>2603.52</v>
      </c>
      <c r="E110" s="85"/>
      <c r="F110" s="86">
        <v>4687.24</v>
      </c>
      <c r="G110" s="86"/>
      <c r="H110" s="87" t="s">
        <v>216</v>
      </c>
      <c r="I110" s="88"/>
      <c r="J110" s="86">
        <v>2456.66</v>
      </c>
      <c r="K110" s="86"/>
      <c r="L110" s="86">
        <f t="shared" si="1"/>
        <v>94.359175270403142</v>
      </c>
      <c r="M110" s="86"/>
      <c r="N110" s="86"/>
      <c r="O110" s="81" t="s">
        <v>217</v>
      </c>
      <c r="P110" s="82"/>
      <c r="Q110" s="17"/>
      <c r="R110" s="74"/>
      <c r="S110" s="74"/>
      <c r="T110" s="17"/>
      <c r="U110" s="75"/>
      <c r="V110" s="75"/>
    </row>
    <row r="111" spans="1:22" ht="15.75" customHeight="1" x14ac:dyDescent="0.25">
      <c r="A111" s="10" t="s">
        <v>218</v>
      </c>
      <c r="B111" s="89" t="s">
        <v>219</v>
      </c>
      <c r="C111" s="89"/>
      <c r="D111" s="84">
        <v>577.91999999999996</v>
      </c>
      <c r="E111" s="85"/>
      <c r="F111" s="86">
        <v>1078.3699999999999</v>
      </c>
      <c r="G111" s="86"/>
      <c r="H111" s="87" t="s">
        <v>220</v>
      </c>
      <c r="I111" s="88"/>
      <c r="J111" s="86">
        <v>444.67</v>
      </c>
      <c r="K111" s="86"/>
      <c r="L111" s="86">
        <f t="shared" si="1"/>
        <v>76.943175526024376</v>
      </c>
      <c r="M111" s="86"/>
      <c r="N111" s="86"/>
      <c r="O111" s="81" t="s">
        <v>221</v>
      </c>
      <c r="P111" s="82"/>
      <c r="Q111" s="17"/>
      <c r="R111" s="17"/>
      <c r="S111" s="17"/>
      <c r="T111" s="17"/>
      <c r="U111" s="17"/>
      <c r="V111" s="17"/>
    </row>
    <row r="112" spans="1:22" ht="15.75" customHeight="1" x14ac:dyDescent="0.25">
      <c r="A112" s="10" t="s">
        <v>222</v>
      </c>
      <c r="B112" s="89" t="s">
        <v>223</v>
      </c>
      <c r="C112" s="89"/>
      <c r="D112" s="84">
        <v>5275.73</v>
      </c>
      <c r="E112" s="85"/>
      <c r="F112" s="86">
        <v>9821.49</v>
      </c>
      <c r="G112" s="86"/>
      <c r="H112" s="87" t="s">
        <v>224</v>
      </c>
      <c r="I112" s="88"/>
      <c r="J112" s="86">
        <v>5282.2</v>
      </c>
      <c r="K112" s="86"/>
      <c r="L112" s="86">
        <f t="shared" si="1"/>
        <v>100.12263705686229</v>
      </c>
      <c r="M112" s="86"/>
      <c r="N112" s="86"/>
      <c r="O112" s="81" t="s">
        <v>225</v>
      </c>
      <c r="P112" s="82"/>
      <c r="Q112" s="17"/>
      <c r="R112" s="74"/>
      <c r="S112" s="74"/>
      <c r="T112" s="17"/>
      <c r="U112" s="75"/>
      <c r="V112" s="75"/>
    </row>
    <row r="113" spans="1:22" ht="15.75" customHeight="1" x14ac:dyDescent="0.25">
      <c r="A113" s="10" t="s">
        <v>226</v>
      </c>
      <c r="B113" s="83" t="s">
        <v>227</v>
      </c>
      <c r="C113" s="83"/>
      <c r="D113" s="84">
        <f>D114+D115+D116+D117</f>
        <v>3233.42</v>
      </c>
      <c r="E113" s="85"/>
      <c r="F113" s="86">
        <v>6177.05</v>
      </c>
      <c r="G113" s="86"/>
      <c r="H113" s="87" t="s">
        <v>228</v>
      </c>
      <c r="I113" s="88"/>
      <c r="J113" s="86">
        <v>2867.81</v>
      </c>
      <c r="K113" s="86"/>
      <c r="L113" s="86">
        <f t="shared" si="1"/>
        <v>88.692777307000014</v>
      </c>
      <c r="M113" s="86"/>
      <c r="N113" s="86"/>
      <c r="O113" s="81" t="s">
        <v>229</v>
      </c>
      <c r="P113" s="82"/>
      <c r="Q113" s="17"/>
      <c r="R113" s="17"/>
      <c r="S113" s="17"/>
      <c r="T113" s="17"/>
      <c r="U113" s="17"/>
      <c r="V113" s="17"/>
    </row>
    <row r="114" spans="1:22" ht="15.75" customHeight="1" x14ac:dyDescent="0.25">
      <c r="A114" s="10" t="s">
        <v>230</v>
      </c>
      <c r="B114" s="83" t="s">
        <v>231</v>
      </c>
      <c r="C114" s="83"/>
      <c r="D114" s="84">
        <v>2021.26</v>
      </c>
      <c r="E114" s="85"/>
      <c r="F114" s="86">
        <v>4053.09</v>
      </c>
      <c r="G114" s="86"/>
      <c r="H114" s="87" t="s">
        <v>232</v>
      </c>
      <c r="I114" s="88"/>
      <c r="J114" s="86">
        <v>2021.28</v>
      </c>
      <c r="K114" s="86"/>
      <c r="L114" s="86">
        <f t="shared" si="1"/>
        <v>100.00098948180838</v>
      </c>
      <c r="M114" s="86"/>
      <c r="N114" s="86"/>
      <c r="O114" s="81" t="s">
        <v>233</v>
      </c>
      <c r="P114" s="82"/>
      <c r="Q114" s="17"/>
      <c r="R114" s="74"/>
      <c r="S114" s="74"/>
      <c r="T114" s="17"/>
      <c r="U114" s="75"/>
      <c r="V114" s="75"/>
    </row>
    <row r="115" spans="1:22" ht="15.75" customHeight="1" x14ac:dyDescent="0.25">
      <c r="A115" s="10" t="s">
        <v>234</v>
      </c>
      <c r="B115" s="89" t="s">
        <v>235</v>
      </c>
      <c r="C115" s="89"/>
      <c r="D115" s="84">
        <v>175.26</v>
      </c>
      <c r="E115" s="85"/>
      <c r="F115" s="86">
        <v>265.45</v>
      </c>
      <c r="G115" s="86"/>
      <c r="H115" s="87" t="s">
        <v>188</v>
      </c>
      <c r="I115" s="88"/>
      <c r="J115" s="86">
        <v>354.42</v>
      </c>
      <c r="K115" s="86"/>
      <c r="L115" s="86">
        <f t="shared" si="1"/>
        <v>202.22526532009587</v>
      </c>
      <c r="M115" s="86"/>
      <c r="N115" s="86"/>
      <c r="O115" s="81" t="s">
        <v>236</v>
      </c>
      <c r="P115" s="82"/>
      <c r="Q115" s="17"/>
      <c r="R115" s="17"/>
      <c r="S115" s="17"/>
      <c r="T115" s="17"/>
      <c r="U115" s="17"/>
      <c r="V115" s="17"/>
    </row>
    <row r="116" spans="1:22" ht="15.75" customHeight="1" x14ac:dyDescent="0.25">
      <c r="A116" s="10" t="s">
        <v>237</v>
      </c>
      <c r="B116" s="89" t="s">
        <v>238</v>
      </c>
      <c r="C116" s="89"/>
      <c r="D116" s="84">
        <v>963.24</v>
      </c>
      <c r="E116" s="85"/>
      <c r="F116" s="86">
        <v>1592.67</v>
      </c>
      <c r="G116" s="86"/>
      <c r="H116" s="87" t="s">
        <v>239</v>
      </c>
      <c r="I116" s="88"/>
      <c r="J116" s="86">
        <v>202.47</v>
      </c>
      <c r="K116" s="86"/>
      <c r="L116" s="86">
        <f t="shared" si="1"/>
        <v>21.019683567958143</v>
      </c>
      <c r="M116" s="86"/>
      <c r="N116" s="86"/>
      <c r="O116" s="81" t="s">
        <v>240</v>
      </c>
      <c r="P116" s="82"/>
      <c r="Q116" s="17"/>
      <c r="R116" s="74"/>
      <c r="S116" s="74"/>
      <c r="T116" s="17"/>
      <c r="U116" s="75"/>
      <c r="V116" s="75"/>
    </row>
    <row r="117" spans="1:22" ht="15.75" customHeight="1" x14ac:dyDescent="0.25">
      <c r="A117" s="10" t="s">
        <v>241</v>
      </c>
      <c r="B117" s="89" t="s">
        <v>242</v>
      </c>
      <c r="C117" s="89"/>
      <c r="D117" s="84">
        <v>73.66</v>
      </c>
      <c r="E117" s="85"/>
      <c r="F117" s="86">
        <v>147.32</v>
      </c>
      <c r="G117" s="86"/>
      <c r="H117" s="87" t="s">
        <v>243</v>
      </c>
      <c r="I117" s="88"/>
      <c r="J117" s="86">
        <v>73.66</v>
      </c>
      <c r="K117" s="86"/>
      <c r="L117" s="86">
        <f t="shared" si="1"/>
        <v>100</v>
      </c>
      <c r="M117" s="86"/>
      <c r="N117" s="86"/>
      <c r="O117" s="81" t="s">
        <v>244</v>
      </c>
      <c r="P117" s="82"/>
      <c r="Q117" s="17"/>
      <c r="R117" s="17"/>
      <c r="S117" s="17"/>
      <c r="T117" s="17"/>
      <c r="U117" s="17"/>
      <c r="V117" s="17"/>
    </row>
    <row r="118" spans="1:22" ht="15.75" customHeight="1" x14ac:dyDescent="0.25">
      <c r="A118" s="10" t="s">
        <v>245</v>
      </c>
      <c r="B118" s="89" t="s">
        <v>246</v>
      </c>
      <c r="C118" s="89"/>
      <c r="D118" s="84">
        <v>0</v>
      </c>
      <c r="E118" s="85"/>
      <c r="F118" s="86">
        <v>0</v>
      </c>
      <c r="G118" s="86"/>
      <c r="H118" s="87" t="s">
        <v>43</v>
      </c>
      <c r="I118" s="88"/>
      <c r="J118" s="86">
        <v>33.18</v>
      </c>
      <c r="K118" s="86"/>
      <c r="L118" s="86">
        <v>0</v>
      </c>
      <c r="M118" s="86"/>
      <c r="N118" s="86"/>
      <c r="O118" s="81" t="s">
        <v>90</v>
      </c>
      <c r="P118" s="82"/>
      <c r="Q118" s="17"/>
      <c r="R118" s="74"/>
      <c r="S118" s="74"/>
      <c r="T118" s="17"/>
      <c r="U118" s="75"/>
      <c r="V118" s="75"/>
    </row>
    <row r="119" spans="1:22" ht="15.75" customHeight="1" x14ac:dyDescent="0.25">
      <c r="A119" s="10" t="s">
        <v>247</v>
      </c>
      <c r="B119" s="83" t="s">
        <v>227</v>
      </c>
      <c r="C119" s="83"/>
      <c r="D119" s="84">
        <v>0</v>
      </c>
      <c r="E119" s="85"/>
      <c r="F119" s="86">
        <v>118.52</v>
      </c>
      <c r="G119" s="86"/>
      <c r="H119" s="87" t="s">
        <v>248</v>
      </c>
      <c r="I119" s="88"/>
      <c r="J119" s="86">
        <v>182.8</v>
      </c>
      <c r="K119" s="86"/>
      <c r="L119" s="86">
        <v>0</v>
      </c>
      <c r="M119" s="86"/>
      <c r="N119" s="86"/>
      <c r="O119" s="81" t="s">
        <v>249</v>
      </c>
      <c r="P119" s="82"/>
      <c r="Q119" s="17"/>
      <c r="R119" s="17"/>
      <c r="S119" s="17"/>
      <c r="T119" s="17"/>
      <c r="U119" s="17"/>
      <c r="V119" s="17"/>
    </row>
    <row r="120" spans="1:22" ht="15.75" customHeight="1" x14ac:dyDescent="0.25">
      <c r="A120" s="8" t="s">
        <v>250</v>
      </c>
      <c r="B120" s="100" t="s">
        <v>251</v>
      </c>
      <c r="C120" s="100"/>
      <c r="D120" s="93">
        <f>D123+D125</f>
        <v>344.90999999999997</v>
      </c>
      <c r="E120" s="94"/>
      <c r="F120" s="95">
        <v>1017.7</v>
      </c>
      <c r="G120" s="95"/>
      <c r="H120" s="96" t="s">
        <v>252</v>
      </c>
      <c r="I120" s="97"/>
      <c r="J120" s="95">
        <v>313.05</v>
      </c>
      <c r="K120" s="95"/>
      <c r="L120" s="95">
        <f>J120/D120*100</f>
        <v>90.762807688962354</v>
      </c>
      <c r="M120" s="95"/>
      <c r="N120" s="95"/>
      <c r="O120" s="98" t="s">
        <v>253</v>
      </c>
      <c r="P120" s="99"/>
      <c r="Q120" s="17"/>
      <c r="R120" s="74"/>
      <c r="S120" s="74"/>
      <c r="T120" s="17"/>
      <c r="U120" s="75"/>
      <c r="V120" s="75"/>
    </row>
    <row r="121" spans="1:22" ht="15.75" customHeight="1" x14ac:dyDescent="0.25">
      <c r="A121" s="4"/>
      <c r="B121" s="90" t="s">
        <v>254</v>
      </c>
      <c r="C121" s="90"/>
      <c r="D121" s="91" t="s">
        <v>255</v>
      </c>
      <c r="E121" s="91"/>
      <c r="F121" s="91" t="s">
        <v>256</v>
      </c>
      <c r="G121" s="91"/>
      <c r="H121" s="91" t="s">
        <v>256</v>
      </c>
      <c r="I121" s="91"/>
      <c r="J121" s="91" t="s">
        <v>257</v>
      </c>
      <c r="K121" s="91"/>
      <c r="L121" s="91" t="s">
        <v>258</v>
      </c>
      <c r="M121" s="91"/>
      <c r="N121" s="91"/>
      <c r="O121" s="81" t="s">
        <v>259</v>
      </c>
      <c r="P121" s="82"/>
      <c r="Q121" s="17"/>
      <c r="R121" s="74"/>
      <c r="S121" s="74"/>
      <c r="T121" s="17"/>
      <c r="U121" s="75"/>
      <c r="V121" s="75"/>
    </row>
    <row r="122" spans="1:22" ht="15.75" customHeight="1" x14ac:dyDescent="0.25">
      <c r="A122" s="4"/>
      <c r="B122" s="90"/>
      <c r="C122" s="90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81"/>
      <c r="P122" s="82"/>
      <c r="Q122" s="17"/>
      <c r="R122" s="17"/>
      <c r="S122" s="17"/>
      <c r="T122" s="17"/>
      <c r="U122" s="17"/>
      <c r="V122" s="17"/>
    </row>
    <row r="123" spans="1:22" ht="15.75" customHeight="1" x14ac:dyDescent="0.25">
      <c r="A123" s="10" t="s">
        <v>260</v>
      </c>
      <c r="B123" s="89" t="s">
        <v>261</v>
      </c>
      <c r="C123" s="89"/>
      <c r="D123" s="84">
        <v>18.97</v>
      </c>
      <c r="E123" s="85"/>
      <c r="F123" s="86">
        <v>66.36</v>
      </c>
      <c r="G123" s="86"/>
      <c r="H123" s="87" t="s">
        <v>262</v>
      </c>
      <c r="I123" s="88"/>
      <c r="J123" s="86">
        <v>0</v>
      </c>
      <c r="K123" s="86"/>
      <c r="L123" s="86">
        <v>0</v>
      </c>
      <c r="M123" s="86"/>
      <c r="N123" s="86"/>
      <c r="O123" s="81" t="s">
        <v>90</v>
      </c>
      <c r="P123" s="82"/>
      <c r="Q123" s="17"/>
      <c r="R123" s="74"/>
      <c r="S123" s="74"/>
      <c r="T123" s="17"/>
      <c r="U123" s="75"/>
      <c r="V123" s="75"/>
    </row>
    <row r="124" spans="1:22" ht="15.75" customHeight="1" x14ac:dyDescent="0.25">
      <c r="A124" s="10" t="s">
        <v>263</v>
      </c>
      <c r="B124" s="83" t="s">
        <v>264</v>
      </c>
      <c r="C124" s="83"/>
      <c r="D124" s="84">
        <v>18.97</v>
      </c>
      <c r="E124" s="85"/>
      <c r="F124" s="86">
        <v>66.36</v>
      </c>
      <c r="G124" s="86"/>
      <c r="H124" s="87" t="s">
        <v>262</v>
      </c>
      <c r="I124" s="88"/>
      <c r="J124" s="86">
        <v>0</v>
      </c>
      <c r="K124" s="86"/>
      <c r="L124" s="86">
        <v>0</v>
      </c>
      <c r="M124" s="86"/>
      <c r="N124" s="86"/>
      <c r="O124" s="81" t="s">
        <v>90</v>
      </c>
      <c r="P124" s="82"/>
      <c r="Q124" s="17"/>
      <c r="R124" s="17"/>
      <c r="S124" s="17"/>
      <c r="T124" s="17"/>
      <c r="U124" s="17"/>
      <c r="V124" s="17"/>
    </row>
    <row r="125" spans="1:22" ht="15.75" customHeight="1" x14ac:dyDescent="0.25">
      <c r="A125" s="10" t="s">
        <v>265</v>
      </c>
      <c r="B125" s="89" t="s">
        <v>266</v>
      </c>
      <c r="C125" s="89"/>
      <c r="D125" s="84">
        <v>325.94</v>
      </c>
      <c r="E125" s="85"/>
      <c r="F125" s="86">
        <v>951.34</v>
      </c>
      <c r="G125" s="86"/>
      <c r="H125" s="87" t="s">
        <v>267</v>
      </c>
      <c r="I125" s="88"/>
      <c r="J125" s="86">
        <v>313.05</v>
      </c>
      <c r="K125" s="86"/>
      <c r="L125" s="86">
        <f>J125/D125*100</f>
        <v>96.045284408173288</v>
      </c>
      <c r="M125" s="86"/>
      <c r="N125" s="86"/>
      <c r="O125" s="81" t="s">
        <v>268</v>
      </c>
      <c r="P125" s="82"/>
      <c r="Q125" s="17"/>
      <c r="R125" s="74"/>
      <c r="S125" s="74"/>
      <c r="T125" s="17"/>
      <c r="U125" s="75"/>
      <c r="V125" s="75"/>
    </row>
    <row r="126" spans="1:22" ht="15.75" customHeight="1" x14ac:dyDescent="0.25">
      <c r="A126" s="10" t="s">
        <v>269</v>
      </c>
      <c r="B126" s="83" t="s">
        <v>270</v>
      </c>
      <c r="C126" s="83"/>
      <c r="D126" s="84">
        <v>323.04000000000002</v>
      </c>
      <c r="E126" s="85"/>
      <c r="F126" s="86">
        <v>730.37</v>
      </c>
      <c r="G126" s="86"/>
      <c r="H126" s="87" t="s">
        <v>271</v>
      </c>
      <c r="I126" s="88"/>
      <c r="J126" s="86">
        <v>307.68</v>
      </c>
      <c r="K126" s="86"/>
      <c r="L126" s="86">
        <f>J126/D126*100</f>
        <v>95.245170876671608</v>
      </c>
      <c r="M126" s="86"/>
      <c r="N126" s="86"/>
      <c r="O126" s="81" t="s">
        <v>272</v>
      </c>
      <c r="P126" s="82"/>
      <c r="Q126" s="17"/>
      <c r="R126" s="17"/>
      <c r="S126" s="17"/>
      <c r="T126" s="17"/>
      <c r="U126" s="17"/>
      <c r="V126" s="17"/>
    </row>
    <row r="127" spans="1:22" ht="15.75" customHeight="1" x14ac:dyDescent="0.25">
      <c r="A127" s="10" t="s">
        <v>273</v>
      </c>
      <c r="B127" s="83" t="s">
        <v>274</v>
      </c>
      <c r="C127" s="83"/>
      <c r="D127" s="84">
        <v>0</v>
      </c>
      <c r="E127" s="85"/>
      <c r="F127" s="86">
        <v>1.99</v>
      </c>
      <c r="G127" s="86"/>
      <c r="H127" s="87" t="s">
        <v>275</v>
      </c>
      <c r="I127" s="88"/>
      <c r="J127" s="86">
        <v>0</v>
      </c>
      <c r="K127" s="86"/>
      <c r="L127" s="86">
        <v>0</v>
      </c>
      <c r="M127" s="86"/>
      <c r="N127" s="86"/>
      <c r="O127" s="81" t="s">
        <v>90</v>
      </c>
      <c r="P127" s="82"/>
      <c r="Q127" s="17"/>
      <c r="R127" s="74"/>
      <c r="S127" s="74"/>
      <c r="T127" s="17"/>
      <c r="U127" s="75"/>
      <c r="V127" s="75"/>
    </row>
    <row r="128" spans="1:22" ht="15.75" customHeight="1" x14ac:dyDescent="0.25">
      <c r="A128" s="10" t="s">
        <v>276</v>
      </c>
      <c r="B128" s="89" t="s">
        <v>277</v>
      </c>
      <c r="C128" s="89"/>
      <c r="D128" s="84">
        <v>2.9</v>
      </c>
      <c r="E128" s="85"/>
      <c r="F128" s="86">
        <v>17.25</v>
      </c>
      <c r="G128" s="86"/>
      <c r="H128" s="87" t="s">
        <v>278</v>
      </c>
      <c r="I128" s="88"/>
      <c r="J128" s="86">
        <v>4.04</v>
      </c>
      <c r="K128" s="86"/>
      <c r="L128" s="86">
        <f>J128/D128*100</f>
        <v>139.31034482758622</v>
      </c>
      <c r="M128" s="86"/>
      <c r="N128" s="86"/>
      <c r="O128" s="81" t="s">
        <v>279</v>
      </c>
      <c r="P128" s="82"/>
      <c r="Q128" s="17"/>
      <c r="R128" s="17"/>
      <c r="S128" s="17"/>
      <c r="T128" s="17"/>
      <c r="U128" s="17"/>
      <c r="V128" s="17"/>
    </row>
    <row r="129" spans="1:24" ht="15.75" customHeight="1" x14ac:dyDescent="0.25">
      <c r="A129" s="10" t="s">
        <v>280</v>
      </c>
      <c r="B129" s="83" t="s">
        <v>281</v>
      </c>
      <c r="C129" s="83"/>
      <c r="D129" s="84">
        <v>0</v>
      </c>
      <c r="E129" s="85"/>
      <c r="F129" s="86">
        <v>201.73</v>
      </c>
      <c r="G129" s="86"/>
      <c r="H129" s="87" t="s">
        <v>282</v>
      </c>
      <c r="I129" s="88"/>
      <c r="J129" s="86">
        <v>1.33</v>
      </c>
      <c r="K129" s="86"/>
      <c r="L129" s="86">
        <v>0</v>
      </c>
      <c r="M129" s="86"/>
      <c r="N129" s="86"/>
      <c r="O129" s="81" t="s">
        <v>283</v>
      </c>
      <c r="P129" s="82"/>
      <c r="Q129" s="17"/>
      <c r="R129" s="74"/>
      <c r="S129" s="74"/>
      <c r="T129" s="17"/>
      <c r="U129" s="75"/>
      <c r="V129" s="75"/>
    </row>
    <row r="130" spans="1:24" ht="15.75" customHeight="1" x14ac:dyDescent="0.25">
      <c r="A130" s="8" t="s">
        <v>24</v>
      </c>
      <c r="B130" s="92" t="s">
        <v>25</v>
      </c>
      <c r="C130" s="92"/>
      <c r="D130" s="93">
        <f>D131</f>
        <v>2773.9</v>
      </c>
      <c r="E130" s="94"/>
      <c r="F130" s="95">
        <v>3210.56</v>
      </c>
      <c r="G130" s="95"/>
      <c r="H130" s="96" t="s">
        <v>26</v>
      </c>
      <c r="I130" s="97"/>
      <c r="J130" s="95">
        <v>849.67</v>
      </c>
      <c r="K130" s="95"/>
      <c r="L130" s="95">
        <f>J130/D130*100</f>
        <v>30.630880709470421</v>
      </c>
      <c r="M130" s="95"/>
      <c r="N130" s="95"/>
      <c r="O130" s="98" t="s">
        <v>27</v>
      </c>
      <c r="P130" s="99"/>
      <c r="Q130" s="17"/>
      <c r="R130" s="17"/>
      <c r="S130" s="17"/>
      <c r="T130" s="17"/>
      <c r="U130" s="17"/>
      <c r="V130" s="17"/>
    </row>
    <row r="131" spans="1:24" ht="15.75" customHeight="1" x14ac:dyDescent="0.25">
      <c r="A131" s="8" t="s">
        <v>284</v>
      </c>
      <c r="B131" s="92" t="s">
        <v>285</v>
      </c>
      <c r="C131" s="92"/>
      <c r="D131" s="93">
        <f>D135</f>
        <v>2773.9</v>
      </c>
      <c r="E131" s="94"/>
      <c r="F131" s="95">
        <v>3210.56</v>
      </c>
      <c r="G131" s="95"/>
      <c r="H131" s="96" t="s">
        <v>26</v>
      </c>
      <c r="I131" s="97"/>
      <c r="J131" s="95">
        <v>849.67</v>
      </c>
      <c r="K131" s="95"/>
      <c r="L131" s="95">
        <f>J131/D131*100</f>
        <v>30.630880709470421</v>
      </c>
      <c r="M131" s="95"/>
      <c r="N131" s="95"/>
      <c r="O131" s="98" t="s">
        <v>27</v>
      </c>
      <c r="P131" s="99"/>
      <c r="Q131" s="17"/>
      <c r="R131" s="74"/>
      <c r="S131" s="74"/>
      <c r="T131" s="17"/>
      <c r="U131" s="75"/>
      <c r="V131" s="75"/>
    </row>
    <row r="132" spans="1:24" ht="15.75" customHeight="1" x14ac:dyDescent="0.25">
      <c r="A132" s="4"/>
      <c r="B132" s="90" t="s">
        <v>286</v>
      </c>
      <c r="C132" s="90"/>
      <c r="D132" s="91" t="s">
        <v>287</v>
      </c>
      <c r="E132" s="91"/>
      <c r="F132" s="91" t="s">
        <v>288</v>
      </c>
      <c r="G132" s="91"/>
      <c r="H132" s="91" t="s">
        <v>288</v>
      </c>
      <c r="I132" s="91"/>
      <c r="J132" s="91" t="s">
        <v>289</v>
      </c>
      <c r="K132" s="91"/>
      <c r="L132" s="91" t="s">
        <v>290</v>
      </c>
      <c r="M132" s="91"/>
      <c r="N132" s="91"/>
      <c r="O132" s="81" t="s">
        <v>290</v>
      </c>
      <c r="P132" s="82"/>
      <c r="Q132" s="17"/>
      <c r="R132" s="74"/>
      <c r="S132" s="74"/>
      <c r="T132" s="17"/>
      <c r="U132" s="75"/>
      <c r="V132" s="75"/>
    </row>
    <row r="133" spans="1:24" ht="15.75" customHeight="1" x14ac:dyDescent="0.25">
      <c r="A133" s="4"/>
      <c r="B133" s="90"/>
      <c r="C133" s="90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81"/>
      <c r="P133" s="82"/>
      <c r="Q133" s="17"/>
      <c r="R133" s="17"/>
      <c r="S133" s="17"/>
      <c r="T133" s="17"/>
      <c r="U133" s="17"/>
      <c r="V133" s="17"/>
    </row>
    <row r="134" spans="1:24" ht="15.75" customHeight="1" x14ac:dyDescent="0.25">
      <c r="A134" s="4"/>
      <c r="B134" s="90"/>
      <c r="C134" s="90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81"/>
      <c r="P134" s="82"/>
      <c r="Q134" s="17"/>
      <c r="R134" s="74"/>
      <c r="S134" s="74"/>
      <c r="T134" s="17"/>
      <c r="U134" s="75"/>
      <c r="V134" s="75"/>
    </row>
    <row r="135" spans="1:24" ht="15.75" customHeight="1" x14ac:dyDescent="0.25">
      <c r="A135" s="10" t="s">
        <v>291</v>
      </c>
      <c r="B135" s="89" t="s">
        <v>292</v>
      </c>
      <c r="C135" s="89"/>
      <c r="D135" s="84">
        <f>D136+D137+D138</f>
        <v>2773.9</v>
      </c>
      <c r="E135" s="85"/>
      <c r="F135" s="86">
        <v>3210.56</v>
      </c>
      <c r="G135" s="86"/>
      <c r="H135" s="87" t="s">
        <v>26</v>
      </c>
      <c r="I135" s="88"/>
      <c r="J135" s="86">
        <v>849.67</v>
      </c>
      <c r="K135" s="86"/>
      <c r="L135" s="86">
        <f>J135/D135*100</f>
        <v>30.630880709470421</v>
      </c>
      <c r="M135" s="86"/>
      <c r="N135" s="86"/>
      <c r="O135" s="81" t="s">
        <v>27</v>
      </c>
      <c r="P135" s="82"/>
      <c r="Q135" s="17"/>
      <c r="R135" s="17"/>
      <c r="S135" s="17"/>
      <c r="T135" s="17"/>
      <c r="U135" s="17"/>
      <c r="V135" s="17"/>
    </row>
    <row r="136" spans="1:24" ht="15.75" customHeight="1" x14ac:dyDescent="0.25">
      <c r="A136" s="10" t="s">
        <v>293</v>
      </c>
      <c r="B136" s="89" t="s">
        <v>294</v>
      </c>
      <c r="C136" s="89"/>
      <c r="D136" s="84">
        <v>0</v>
      </c>
      <c r="E136" s="85"/>
      <c r="F136" s="86">
        <v>0</v>
      </c>
      <c r="G136" s="86"/>
      <c r="H136" s="87" t="s">
        <v>43</v>
      </c>
      <c r="I136" s="88"/>
      <c r="J136" s="86">
        <v>849.67</v>
      </c>
      <c r="K136" s="86"/>
      <c r="L136" s="86">
        <v>0</v>
      </c>
      <c r="M136" s="86"/>
      <c r="N136" s="86"/>
      <c r="O136" s="81" t="s">
        <v>90</v>
      </c>
      <c r="P136" s="82"/>
      <c r="Q136" s="17"/>
      <c r="R136" s="74"/>
      <c r="S136" s="74"/>
      <c r="T136" s="17"/>
      <c r="U136" s="75"/>
      <c r="V136" s="75"/>
    </row>
    <row r="137" spans="1:24" ht="15.75" customHeight="1" x14ac:dyDescent="0.25">
      <c r="A137" s="10" t="s">
        <v>295</v>
      </c>
      <c r="B137" s="89" t="s">
        <v>296</v>
      </c>
      <c r="C137" s="89"/>
      <c r="D137" s="84">
        <v>2123.56</v>
      </c>
      <c r="E137" s="85"/>
      <c r="F137" s="86">
        <v>2123.56</v>
      </c>
      <c r="G137" s="86"/>
      <c r="H137" s="87" t="s">
        <v>297</v>
      </c>
      <c r="I137" s="88"/>
      <c r="J137" s="86">
        <v>0</v>
      </c>
      <c r="K137" s="86"/>
      <c r="L137" s="86">
        <f>J137/D137*100</f>
        <v>0</v>
      </c>
      <c r="M137" s="86"/>
      <c r="N137" s="86"/>
      <c r="O137" s="81" t="s">
        <v>90</v>
      </c>
      <c r="P137" s="82"/>
      <c r="Q137" s="17"/>
      <c r="R137" s="17"/>
      <c r="S137" s="17"/>
      <c r="T137" s="17"/>
      <c r="U137" s="17"/>
      <c r="V137" s="17"/>
    </row>
    <row r="138" spans="1:24" ht="15.75" customHeight="1" x14ac:dyDescent="0.25">
      <c r="A138" s="10" t="s">
        <v>298</v>
      </c>
      <c r="B138" s="83" t="s">
        <v>299</v>
      </c>
      <c r="C138" s="83"/>
      <c r="D138" s="84">
        <v>650.34</v>
      </c>
      <c r="E138" s="85"/>
      <c r="F138" s="86">
        <v>1087</v>
      </c>
      <c r="G138" s="86"/>
      <c r="H138" s="87" t="s">
        <v>300</v>
      </c>
      <c r="I138" s="88"/>
      <c r="J138" s="86">
        <v>0</v>
      </c>
      <c r="K138" s="86"/>
      <c r="L138" s="86">
        <f>J138/D138*100</f>
        <v>0</v>
      </c>
      <c r="M138" s="86"/>
      <c r="N138" s="86"/>
      <c r="O138" s="81" t="s">
        <v>90</v>
      </c>
      <c r="P138" s="82"/>
      <c r="Q138" s="17"/>
      <c r="R138" s="74"/>
      <c r="S138" s="74"/>
      <c r="T138" s="17"/>
      <c r="U138" s="75"/>
      <c r="V138" s="75"/>
    </row>
    <row r="139" spans="1:24" ht="15.75" customHeight="1" x14ac:dyDescent="0.25">
      <c r="S139" s="17"/>
      <c r="T139" s="17"/>
      <c r="U139" s="17"/>
      <c r="V139" s="17"/>
      <c r="W139" s="17"/>
      <c r="X139" s="17"/>
    </row>
    <row r="140" spans="1:24" ht="15.75" customHeight="1" x14ac:dyDescent="0.25">
      <c r="S140" s="17"/>
      <c r="T140" s="74"/>
      <c r="U140" s="74"/>
      <c r="V140" s="17"/>
      <c r="W140" s="75"/>
      <c r="X140" s="75"/>
    </row>
    <row r="141" spans="1:24" ht="15.75" customHeight="1" x14ac:dyDescent="0.25">
      <c r="S141" s="17"/>
      <c r="T141" s="17"/>
      <c r="U141" s="17"/>
      <c r="V141" s="17"/>
      <c r="W141" s="17"/>
      <c r="X141" s="17"/>
    </row>
    <row r="142" spans="1:24" ht="15.75" customHeight="1" x14ac:dyDescent="0.25">
      <c r="S142" s="17"/>
      <c r="T142" s="74"/>
      <c r="U142" s="74"/>
      <c r="V142" s="17"/>
      <c r="W142" s="75"/>
      <c r="X142" s="75"/>
    </row>
    <row r="143" spans="1:24" ht="15.75" customHeight="1" x14ac:dyDescent="0.25">
      <c r="S143" s="17"/>
      <c r="T143" s="17"/>
      <c r="U143" s="17"/>
      <c r="V143" s="17"/>
      <c r="W143" s="17"/>
      <c r="X143" s="17"/>
    </row>
    <row r="144" spans="1:24" ht="15.75" customHeight="1" x14ac:dyDescent="0.25">
      <c r="S144" s="17"/>
      <c r="T144" s="74"/>
      <c r="U144" s="74"/>
      <c r="V144" s="17"/>
      <c r="W144" s="75"/>
      <c r="X144" s="75"/>
    </row>
    <row r="145" spans="19:24" ht="15.75" customHeight="1" x14ac:dyDescent="0.25">
      <c r="S145" s="17"/>
      <c r="T145" s="17"/>
      <c r="U145" s="17"/>
      <c r="V145" s="17"/>
      <c r="W145" s="17"/>
      <c r="X145" s="17"/>
    </row>
    <row r="146" spans="19:24" ht="15.75" customHeight="1" x14ac:dyDescent="0.25">
      <c r="S146" s="17"/>
      <c r="T146" s="74"/>
      <c r="U146" s="74"/>
      <c r="V146" s="17"/>
      <c r="W146" s="75"/>
      <c r="X146" s="75"/>
    </row>
    <row r="147" spans="19:24" ht="15.75" customHeight="1" x14ac:dyDescent="0.25">
      <c r="S147" s="17"/>
      <c r="T147" s="17"/>
      <c r="U147" s="17"/>
      <c r="V147" s="17"/>
      <c r="W147" s="17"/>
      <c r="X147" s="17"/>
    </row>
    <row r="148" spans="19:24" ht="15.75" customHeight="1" x14ac:dyDescent="0.25">
      <c r="S148" s="17"/>
      <c r="T148" s="74"/>
      <c r="U148" s="74"/>
      <c r="V148" s="17"/>
      <c r="W148" s="75"/>
      <c r="X148" s="75"/>
    </row>
    <row r="149" spans="19:24" x14ac:dyDescent="0.25">
      <c r="S149" s="17"/>
      <c r="T149" s="17"/>
      <c r="U149" s="17"/>
      <c r="V149" s="17"/>
      <c r="W149" s="17"/>
      <c r="X149" s="17"/>
    </row>
    <row r="150" spans="19:24" x14ac:dyDescent="0.25">
      <c r="S150" s="17"/>
      <c r="T150" s="74"/>
      <c r="U150" s="74"/>
      <c r="V150" s="17"/>
      <c r="W150" s="75"/>
      <c r="X150" s="75"/>
    </row>
    <row r="151" spans="19:24" x14ac:dyDescent="0.25">
      <c r="S151" s="17"/>
      <c r="T151" s="17"/>
      <c r="U151" s="17"/>
      <c r="V151" s="17"/>
      <c r="W151" s="17"/>
      <c r="X151" s="17"/>
    </row>
    <row r="152" spans="19:24" x14ac:dyDescent="0.25">
      <c r="S152" s="17"/>
      <c r="T152" s="74"/>
      <c r="U152" s="74"/>
      <c r="V152" s="17"/>
      <c r="W152" s="75"/>
      <c r="X152" s="75"/>
    </row>
    <row r="153" spans="19:24" x14ac:dyDescent="0.25">
      <c r="S153" s="17"/>
      <c r="T153" s="74"/>
      <c r="U153" s="74"/>
      <c r="V153" s="17"/>
      <c r="W153" s="75"/>
      <c r="X153" s="75"/>
    </row>
    <row r="154" spans="19:24" x14ac:dyDescent="0.25">
      <c r="S154" s="17"/>
      <c r="T154" s="17"/>
      <c r="U154" s="17"/>
      <c r="V154" s="17"/>
      <c r="W154" s="17"/>
      <c r="X154" s="17"/>
    </row>
    <row r="155" spans="19:24" x14ac:dyDescent="0.25">
      <c r="S155" s="17"/>
      <c r="T155" s="74"/>
      <c r="U155" s="74"/>
      <c r="V155" s="17"/>
      <c r="W155" s="75"/>
      <c r="X155" s="75"/>
    </row>
    <row r="156" spans="19:24" x14ac:dyDescent="0.25">
      <c r="S156" s="17"/>
      <c r="T156" s="17"/>
      <c r="U156" s="17"/>
      <c r="V156" s="17"/>
      <c r="W156" s="17"/>
      <c r="X156" s="17"/>
    </row>
    <row r="157" spans="19:24" x14ac:dyDescent="0.25">
      <c r="S157" s="17"/>
      <c r="T157" s="74"/>
      <c r="U157" s="74"/>
      <c r="V157" s="17"/>
      <c r="W157" s="75"/>
      <c r="X157" s="75"/>
    </row>
    <row r="158" spans="19:24" x14ac:dyDescent="0.25">
      <c r="S158" s="17"/>
      <c r="T158" s="17"/>
      <c r="U158" s="17"/>
      <c r="V158" s="17"/>
      <c r="W158" s="17"/>
      <c r="X158" s="17"/>
    </row>
    <row r="159" spans="19:24" x14ac:dyDescent="0.25">
      <c r="S159" s="17"/>
      <c r="T159" s="74"/>
      <c r="U159" s="74"/>
      <c r="V159" s="17"/>
      <c r="W159" s="75"/>
      <c r="X159" s="75"/>
    </row>
    <row r="160" spans="19:24" x14ac:dyDescent="0.25">
      <c r="S160" s="17"/>
      <c r="T160" s="17"/>
      <c r="U160" s="17"/>
      <c r="V160" s="17"/>
      <c r="W160" s="17"/>
      <c r="X160" s="17"/>
    </row>
    <row r="161" spans="19:24" x14ac:dyDescent="0.25">
      <c r="S161" s="17"/>
      <c r="T161" s="74"/>
      <c r="U161" s="74"/>
      <c r="V161" s="17"/>
      <c r="W161" s="75"/>
      <c r="X161" s="75"/>
    </row>
    <row r="162" spans="19:24" x14ac:dyDescent="0.25">
      <c r="S162" s="17"/>
      <c r="T162" s="17"/>
      <c r="U162" s="17"/>
      <c r="V162" s="17"/>
      <c r="W162" s="17"/>
      <c r="X162" s="17"/>
    </row>
    <row r="163" spans="19:24" x14ac:dyDescent="0.25">
      <c r="S163" s="17"/>
      <c r="T163" s="74"/>
      <c r="U163" s="74"/>
      <c r="V163" s="17"/>
      <c r="W163" s="75"/>
      <c r="X163" s="75"/>
    </row>
    <row r="164" spans="19:24" x14ac:dyDescent="0.25">
      <c r="S164" s="17"/>
      <c r="T164" s="17"/>
      <c r="U164" s="17"/>
      <c r="V164" s="17"/>
      <c r="W164" s="17"/>
      <c r="X164" s="17"/>
    </row>
    <row r="165" spans="19:24" x14ac:dyDescent="0.25">
      <c r="S165" s="17"/>
      <c r="T165" s="74"/>
      <c r="U165" s="74"/>
      <c r="V165" s="17"/>
      <c r="W165" s="75"/>
      <c r="X165" s="75"/>
    </row>
    <row r="166" spans="19:24" x14ac:dyDescent="0.25">
      <c r="S166" s="17"/>
      <c r="T166" s="17"/>
      <c r="U166" s="17"/>
      <c r="V166" s="17"/>
      <c r="W166" s="17"/>
      <c r="X166" s="17"/>
    </row>
    <row r="167" spans="19:24" x14ac:dyDescent="0.25">
      <c r="S167" s="17"/>
      <c r="T167" s="74"/>
      <c r="U167" s="74"/>
      <c r="V167" s="17"/>
      <c r="W167" s="75"/>
      <c r="X167" s="75"/>
    </row>
    <row r="168" spans="19:24" x14ac:dyDescent="0.25">
      <c r="S168" s="17"/>
      <c r="T168" s="17"/>
      <c r="U168" s="17"/>
      <c r="V168" s="17"/>
      <c r="W168" s="17"/>
      <c r="X168" s="17"/>
    </row>
    <row r="169" spans="19:24" x14ac:dyDescent="0.25">
      <c r="S169" s="17"/>
      <c r="T169" s="76"/>
      <c r="U169" s="76"/>
      <c r="V169" s="17"/>
      <c r="W169" s="76"/>
      <c r="X169" s="76"/>
    </row>
    <row r="170" spans="19:24" x14ac:dyDescent="0.25">
      <c r="S170" s="77"/>
      <c r="T170" s="77"/>
      <c r="U170" s="77"/>
      <c r="V170" s="77"/>
      <c r="W170" s="77"/>
      <c r="X170" s="77"/>
    </row>
    <row r="171" spans="19:24" x14ac:dyDescent="0.25">
      <c r="S171" s="22"/>
      <c r="T171" s="22"/>
      <c r="U171" s="22"/>
      <c r="V171" s="22"/>
      <c r="W171" s="22"/>
      <c r="X171" s="22"/>
    </row>
    <row r="172" spans="19:24" x14ac:dyDescent="0.25">
      <c r="S172" s="17"/>
      <c r="T172" s="74"/>
      <c r="U172" s="74"/>
      <c r="V172" s="17"/>
      <c r="W172" s="75"/>
      <c r="X172" s="75"/>
    </row>
    <row r="173" spans="19:24" x14ac:dyDescent="0.25">
      <c r="S173" s="30"/>
      <c r="T173" s="74"/>
      <c r="U173" s="74"/>
      <c r="V173" s="17"/>
      <c r="W173" s="74"/>
      <c r="X173" s="74"/>
    </row>
    <row r="174" spans="19:24" x14ac:dyDescent="0.25">
      <c r="S174" s="17"/>
      <c r="T174" s="17"/>
      <c r="U174" s="17"/>
      <c r="V174" s="17"/>
      <c r="W174" s="17"/>
      <c r="X174" s="17"/>
    </row>
    <row r="175" spans="19:24" x14ac:dyDescent="0.25">
      <c r="S175" s="17"/>
      <c r="T175" s="74"/>
      <c r="U175" s="74"/>
      <c r="V175" s="17"/>
      <c r="W175" s="75"/>
      <c r="X175" s="75"/>
    </row>
    <row r="176" spans="19:24" x14ac:dyDescent="0.25">
      <c r="S176" s="17"/>
      <c r="T176" s="17"/>
      <c r="U176" s="17"/>
      <c r="V176" s="17"/>
      <c r="W176" s="17"/>
      <c r="X176" s="17"/>
    </row>
    <row r="177" spans="19:24" x14ac:dyDescent="0.25">
      <c r="S177" s="17"/>
      <c r="T177" s="74"/>
      <c r="U177" s="74"/>
      <c r="V177" s="17"/>
      <c r="W177" s="75"/>
      <c r="X177" s="75"/>
    </row>
    <row r="178" spans="19:24" x14ac:dyDescent="0.25">
      <c r="S178" s="17"/>
      <c r="T178" s="17"/>
      <c r="U178" s="17"/>
      <c r="V178" s="17"/>
      <c r="W178" s="17"/>
      <c r="X178" s="17"/>
    </row>
    <row r="179" spans="19:24" x14ac:dyDescent="0.25">
      <c r="S179" s="17"/>
      <c r="T179" s="76"/>
      <c r="U179" s="76"/>
      <c r="V179" s="17"/>
      <c r="W179" s="76"/>
      <c r="X179" s="76"/>
    </row>
    <row r="180" spans="19:24" x14ac:dyDescent="0.25">
      <c r="S180" s="77"/>
      <c r="T180" s="77"/>
      <c r="U180" s="77"/>
      <c r="V180" s="77"/>
      <c r="W180" s="77"/>
      <c r="X180" s="77"/>
    </row>
    <row r="181" spans="19:24" x14ac:dyDescent="0.25">
      <c r="S181" s="22"/>
      <c r="T181" s="22"/>
      <c r="U181" s="22"/>
      <c r="V181" s="22"/>
      <c r="W181" s="22"/>
      <c r="X181" s="22"/>
    </row>
    <row r="182" spans="19:24" x14ac:dyDescent="0.25">
      <c r="S182" s="17"/>
      <c r="T182" s="74"/>
      <c r="U182" s="74"/>
      <c r="V182" s="17"/>
      <c r="W182" s="75"/>
      <c r="X182" s="75"/>
    </row>
    <row r="183" spans="19:24" x14ac:dyDescent="0.25">
      <c r="S183" s="17"/>
      <c r="T183" s="17"/>
      <c r="U183" s="17"/>
      <c r="V183" s="17"/>
      <c r="W183" s="17"/>
      <c r="X183" s="17"/>
    </row>
    <row r="184" spans="19:24" x14ac:dyDescent="0.25">
      <c r="S184" s="17"/>
      <c r="T184" s="74"/>
      <c r="U184" s="74"/>
      <c r="V184" s="17"/>
      <c r="W184" s="75"/>
      <c r="X184" s="75"/>
    </row>
    <row r="185" spans="19:24" x14ac:dyDescent="0.25">
      <c r="S185" s="17"/>
      <c r="T185" s="17"/>
      <c r="U185" s="17"/>
      <c r="V185" s="17"/>
      <c r="W185" s="17"/>
      <c r="X185" s="17"/>
    </row>
    <row r="186" spans="19:24" x14ac:dyDescent="0.25">
      <c r="S186" s="17"/>
      <c r="T186" s="74"/>
      <c r="U186" s="74"/>
      <c r="V186" s="17"/>
      <c r="W186" s="75"/>
      <c r="X186" s="75"/>
    </row>
    <row r="187" spans="19:24" x14ac:dyDescent="0.25">
      <c r="S187" s="17"/>
      <c r="T187" s="17"/>
      <c r="U187" s="17"/>
      <c r="V187" s="17"/>
      <c r="W187" s="17"/>
      <c r="X187" s="17"/>
    </row>
    <row r="188" spans="19:24" x14ac:dyDescent="0.25">
      <c r="S188" s="17"/>
      <c r="T188" s="76"/>
      <c r="U188" s="76"/>
      <c r="V188" s="17"/>
      <c r="W188" s="76"/>
      <c r="X188" s="76"/>
    </row>
    <row r="189" spans="19:24" x14ac:dyDescent="0.25">
      <c r="S189" s="77"/>
      <c r="T189" s="77"/>
      <c r="U189" s="77"/>
      <c r="V189" s="77"/>
      <c r="W189" s="77"/>
      <c r="X189" s="77"/>
    </row>
    <row r="190" spans="19:24" x14ac:dyDescent="0.25">
      <c r="S190" s="22"/>
      <c r="T190" s="22"/>
      <c r="U190" s="22"/>
      <c r="V190" s="22"/>
      <c r="W190" s="22"/>
      <c r="X190" s="22"/>
    </row>
    <row r="191" spans="19:24" x14ac:dyDescent="0.25">
      <c r="S191" s="17"/>
      <c r="T191" s="74"/>
      <c r="U191" s="74"/>
      <c r="V191" s="17"/>
      <c r="W191" s="75"/>
      <c r="X191" s="75"/>
    </row>
    <row r="192" spans="19:24" x14ac:dyDescent="0.25">
      <c r="S192" s="17"/>
      <c r="T192" s="17"/>
      <c r="U192" s="17"/>
      <c r="V192" s="17"/>
      <c r="W192" s="17"/>
      <c r="X192" s="17"/>
    </row>
    <row r="193" spans="19:24" x14ac:dyDescent="0.25">
      <c r="S193" s="17"/>
      <c r="T193" s="74"/>
      <c r="U193" s="74"/>
      <c r="V193" s="17"/>
      <c r="W193" s="75"/>
      <c r="X193" s="75"/>
    </row>
    <row r="194" spans="19:24" x14ac:dyDescent="0.25">
      <c r="S194" s="17"/>
      <c r="T194" s="17"/>
      <c r="U194" s="17"/>
      <c r="V194" s="17"/>
      <c r="W194" s="17"/>
      <c r="X194" s="17"/>
    </row>
    <row r="195" spans="19:24" x14ac:dyDescent="0.25">
      <c r="S195" s="17"/>
      <c r="T195" s="76"/>
      <c r="U195" s="76"/>
      <c r="V195" s="17"/>
      <c r="W195" s="76"/>
      <c r="X195" s="76"/>
    </row>
    <row r="196" spans="19:24" x14ac:dyDescent="0.25">
      <c r="S196" s="17"/>
      <c r="T196" s="17"/>
      <c r="U196" s="17"/>
      <c r="V196" s="17"/>
      <c r="W196" s="17"/>
      <c r="X196" s="17"/>
    </row>
    <row r="197" spans="19:24" x14ac:dyDescent="0.25">
      <c r="S197" s="17"/>
      <c r="T197" s="17"/>
      <c r="U197" s="17"/>
      <c r="V197" s="17"/>
      <c r="W197" s="17"/>
      <c r="X197" s="17"/>
    </row>
    <row r="198" spans="19:24" x14ac:dyDescent="0.25">
      <c r="S198" s="17"/>
      <c r="T198" s="17"/>
      <c r="U198" s="17"/>
      <c r="V198" s="17"/>
      <c r="W198" s="17"/>
      <c r="X198" s="17"/>
    </row>
    <row r="199" spans="19:24" x14ac:dyDescent="0.25">
      <c r="S199" s="17"/>
      <c r="T199" s="74"/>
      <c r="U199" s="74"/>
      <c r="V199" s="17"/>
      <c r="W199" s="75"/>
      <c r="X199" s="75"/>
    </row>
    <row r="200" spans="19:24" x14ac:dyDescent="0.25">
      <c r="S200" s="17"/>
      <c r="T200" s="74"/>
      <c r="U200" s="74"/>
      <c r="V200" s="17"/>
      <c r="W200" s="75"/>
      <c r="X200" s="75"/>
    </row>
    <row r="201" spans="19:24" x14ac:dyDescent="0.25">
      <c r="S201" s="17"/>
      <c r="T201" s="74"/>
      <c r="U201" s="74"/>
      <c r="V201" s="17"/>
      <c r="W201" s="75"/>
      <c r="X201" s="75"/>
    </row>
    <row r="202" spans="19:24" x14ac:dyDescent="0.25">
      <c r="S202" s="17"/>
      <c r="T202" s="74"/>
      <c r="U202" s="74"/>
      <c r="V202" s="17"/>
      <c r="W202" s="75"/>
      <c r="X202" s="75"/>
    </row>
    <row r="203" spans="19:24" x14ac:dyDescent="0.25">
      <c r="S203" s="17"/>
      <c r="T203" s="74"/>
      <c r="U203" s="74"/>
      <c r="V203" s="17"/>
      <c r="W203" s="75"/>
      <c r="X203" s="75"/>
    </row>
    <row r="204" spans="19:24" x14ac:dyDescent="0.25">
      <c r="S204" s="17"/>
      <c r="T204" s="17"/>
      <c r="U204" s="17"/>
      <c r="V204" s="17"/>
      <c r="W204" s="17"/>
      <c r="X204" s="17"/>
    </row>
    <row r="205" spans="19:24" x14ac:dyDescent="0.25">
      <c r="S205" s="17"/>
      <c r="T205" s="74"/>
      <c r="U205" s="74"/>
      <c r="V205" s="17"/>
      <c r="W205" s="74"/>
      <c r="X205" s="74"/>
    </row>
    <row r="206" spans="19:24" x14ac:dyDescent="0.25">
      <c r="S206" s="17"/>
      <c r="T206" s="74"/>
      <c r="U206" s="74"/>
      <c r="V206" s="17"/>
      <c r="W206" s="74"/>
      <c r="X206" s="74"/>
    </row>
    <row r="207" spans="19:24" x14ac:dyDescent="0.25">
      <c r="S207" s="17"/>
      <c r="T207" s="74"/>
      <c r="U207" s="74"/>
      <c r="V207" s="17"/>
      <c r="W207" s="74"/>
      <c r="X207" s="74"/>
    </row>
    <row r="208" spans="19:24" x14ac:dyDescent="0.25">
      <c r="S208" s="17"/>
      <c r="T208" s="74"/>
      <c r="U208" s="74"/>
      <c r="V208" s="17"/>
      <c r="W208" s="74"/>
      <c r="X208" s="74"/>
    </row>
    <row r="209" spans="19:24" x14ac:dyDescent="0.25">
      <c r="S209" s="17"/>
      <c r="T209" s="74"/>
      <c r="U209" s="74"/>
      <c r="V209" s="17"/>
      <c r="W209" s="74"/>
      <c r="X209" s="74"/>
    </row>
    <row r="210" spans="19:24" x14ac:dyDescent="0.25">
      <c r="S210" s="17"/>
      <c r="T210" s="17"/>
      <c r="U210" s="17"/>
      <c r="V210" s="17"/>
      <c r="W210" s="17"/>
      <c r="X210" s="17"/>
    </row>
  </sheetData>
  <mergeCells count="899">
    <mergeCell ref="O138:P138"/>
    <mergeCell ref="O72:P73"/>
    <mergeCell ref="O75:P75"/>
    <mergeCell ref="O76:P76"/>
    <mergeCell ref="O77:P77"/>
    <mergeCell ref="B13:C13"/>
    <mergeCell ref="D13:E13"/>
    <mergeCell ref="J13:K13"/>
    <mergeCell ref="B21:C21"/>
    <mergeCell ref="D21:E21"/>
    <mergeCell ref="F21:G21"/>
    <mergeCell ref="H21:I21"/>
    <mergeCell ref="J21:K21"/>
    <mergeCell ref="B33:C33"/>
    <mergeCell ref="D33:E33"/>
    <mergeCell ref="F33:G33"/>
    <mergeCell ref="H33:I33"/>
    <mergeCell ref="J33:K33"/>
    <mergeCell ref="B74:C74"/>
    <mergeCell ref="D74:E74"/>
    <mergeCell ref="F74:G74"/>
    <mergeCell ref="L19:M20"/>
    <mergeCell ref="A16:O16"/>
    <mergeCell ref="A17:O17"/>
    <mergeCell ref="D19:E20"/>
    <mergeCell ref="F19:G20"/>
    <mergeCell ref="H19:I20"/>
    <mergeCell ref="J19:K20"/>
    <mergeCell ref="A28:P28"/>
    <mergeCell ref="A29:P29"/>
    <mergeCell ref="D30:E30"/>
    <mergeCell ref="F30:G30"/>
    <mergeCell ref="H30:I30"/>
    <mergeCell ref="B19:C20"/>
    <mergeCell ref="A69:P69"/>
    <mergeCell ref="A70:P70"/>
    <mergeCell ref="H74:I74"/>
    <mergeCell ref="J74:K74"/>
    <mergeCell ref="N21:O21"/>
    <mergeCell ref="N22:P22"/>
    <mergeCell ref="L48:M48"/>
    <mergeCell ref="N45:O45"/>
    <mergeCell ref="N46:O46"/>
    <mergeCell ref="N47:O47"/>
    <mergeCell ref="J22:K22"/>
    <mergeCell ref="J30:K30"/>
    <mergeCell ref="L30:M30"/>
    <mergeCell ref="N30:O30"/>
    <mergeCell ref="N23:P23"/>
    <mergeCell ref="L22:M22"/>
    <mergeCell ref="L23:M23"/>
    <mergeCell ref="N34:O34"/>
    <mergeCell ref="B35:C35"/>
    <mergeCell ref="D35:E35"/>
    <mergeCell ref="F35:G35"/>
    <mergeCell ref="H35:I35"/>
    <mergeCell ref="J35:K35"/>
    <mergeCell ref="L35:M35"/>
    <mergeCell ref="A2:P2"/>
    <mergeCell ref="F44:G44"/>
    <mergeCell ref="A8:P8"/>
    <mergeCell ref="A9:P9"/>
    <mergeCell ref="D10:E10"/>
    <mergeCell ref="F10:G10"/>
    <mergeCell ref="H10:I10"/>
    <mergeCell ref="J10:K10"/>
    <mergeCell ref="L10:M10"/>
    <mergeCell ref="N10:O10"/>
    <mergeCell ref="B23:C23"/>
    <mergeCell ref="D23:E23"/>
    <mergeCell ref="F23:G23"/>
    <mergeCell ref="H23:I23"/>
    <mergeCell ref="J23:K23"/>
    <mergeCell ref="H13:I13"/>
    <mergeCell ref="F13:G13"/>
    <mergeCell ref="N44:O44"/>
    <mergeCell ref="L21:M21"/>
    <mergeCell ref="B22:C22"/>
    <mergeCell ref="D22:E22"/>
    <mergeCell ref="F22:G22"/>
    <mergeCell ref="H22:I22"/>
    <mergeCell ref="N19:P20"/>
    <mergeCell ref="N11:O11"/>
    <mergeCell ref="B12:C12"/>
    <mergeCell ref="L13:M13"/>
    <mergeCell ref="N13:O13"/>
    <mergeCell ref="B14:C14"/>
    <mergeCell ref="D14:E14"/>
    <mergeCell ref="F14:G14"/>
    <mergeCell ref="H14:I14"/>
    <mergeCell ref="J14:K14"/>
    <mergeCell ref="L14:M14"/>
    <mergeCell ref="B11:C11"/>
    <mergeCell ref="D11:E12"/>
    <mergeCell ref="F11:G12"/>
    <mergeCell ref="H11:I12"/>
    <mergeCell ref="J11:K12"/>
    <mergeCell ref="L11:M12"/>
    <mergeCell ref="N14:O14"/>
    <mergeCell ref="N35:O35"/>
    <mergeCell ref="N31:O31"/>
    <mergeCell ref="B32:C32"/>
    <mergeCell ref="L33:M33"/>
    <mergeCell ref="N33:O33"/>
    <mergeCell ref="B34:C34"/>
    <mergeCell ref="D34:E34"/>
    <mergeCell ref="F34:G34"/>
    <mergeCell ref="H34:I34"/>
    <mergeCell ref="J34:K34"/>
    <mergeCell ref="L34:M34"/>
    <mergeCell ref="B31:C31"/>
    <mergeCell ref="D31:E32"/>
    <mergeCell ref="F31:G32"/>
    <mergeCell ref="H31:I32"/>
    <mergeCell ref="J31:K32"/>
    <mergeCell ref="L31:M32"/>
    <mergeCell ref="N38:O38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N36:O36"/>
    <mergeCell ref="B37:C37"/>
    <mergeCell ref="D37:E37"/>
    <mergeCell ref="F37:G37"/>
    <mergeCell ref="H37:I37"/>
    <mergeCell ref="J37:K37"/>
    <mergeCell ref="L37:M37"/>
    <mergeCell ref="N37:O37"/>
    <mergeCell ref="B36:C36"/>
    <mergeCell ref="D36:E36"/>
    <mergeCell ref="F36:G36"/>
    <mergeCell ref="H36:I36"/>
    <mergeCell ref="J36:K36"/>
    <mergeCell ref="L36:M36"/>
    <mergeCell ref="N42:O42"/>
    <mergeCell ref="B43:C43"/>
    <mergeCell ref="D43:E43"/>
    <mergeCell ref="F43:G43"/>
    <mergeCell ref="H43:I43"/>
    <mergeCell ref="J43:K43"/>
    <mergeCell ref="L43:M43"/>
    <mergeCell ref="N43:O43"/>
    <mergeCell ref="B42:C42"/>
    <mergeCell ref="D42:E42"/>
    <mergeCell ref="F42:G42"/>
    <mergeCell ref="H42:I42"/>
    <mergeCell ref="J42:K42"/>
    <mergeCell ref="L42:M42"/>
    <mergeCell ref="N40:O40"/>
    <mergeCell ref="B41:C41"/>
    <mergeCell ref="D41:E41"/>
    <mergeCell ref="F41:G41"/>
    <mergeCell ref="H41:I41"/>
    <mergeCell ref="J41:K41"/>
    <mergeCell ref="L41:M41"/>
    <mergeCell ref="N41:O41"/>
    <mergeCell ref="B40:C40"/>
    <mergeCell ref="D40:E40"/>
    <mergeCell ref="F40:G40"/>
    <mergeCell ref="H40:I40"/>
    <mergeCell ref="J40:K40"/>
    <mergeCell ref="L40:M40"/>
    <mergeCell ref="D47:E47"/>
    <mergeCell ref="J47:K47"/>
    <mergeCell ref="B48:C48"/>
    <mergeCell ref="D48:E48"/>
    <mergeCell ref="F48:G48"/>
    <mergeCell ref="H48:I48"/>
    <mergeCell ref="J48:K48"/>
    <mergeCell ref="D44:E44"/>
    <mergeCell ref="J44:K44"/>
    <mergeCell ref="D45:E45"/>
    <mergeCell ref="J45:K45"/>
    <mergeCell ref="D46:E46"/>
    <mergeCell ref="J46:K46"/>
    <mergeCell ref="B46:C46"/>
    <mergeCell ref="B47:C47"/>
    <mergeCell ref="B44:C44"/>
    <mergeCell ref="F45:G45"/>
    <mergeCell ref="F46:G46"/>
    <mergeCell ref="F47:G47"/>
    <mergeCell ref="H44:I44"/>
    <mergeCell ref="H45:I45"/>
    <mergeCell ref="H46:I46"/>
    <mergeCell ref="H47:I47"/>
    <mergeCell ref="B51:C52"/>
    <mergeCell ref="D51:E52"/>
    <mergeCell ref="F51:G52"/>
    <mergeCell ref="H51:I52"/>
    <mergeCell ref="J51:K52"/>
    <mergeCell ref="L51:M52"/>
    <mergeCell ref="N51:O52"/>
    <mergeCell ref="B50:C50"/>
    <mergeCell ref="D50:E50"/>
    <mergeCell ref="F50:G50"/>
    <mergeCell ref="H50:I50"/>
    <mergeCell ref="J50:K50"/>
    <mergeCell ref="L50:M50"/>
    <mergeCell ref="N48:O48"/>
    <mergeCell ref="B49:C49"/>
    <mergeCell ref="D49:E49"/>
    <mergeCell ref="F49:G49"/>
    <mergeCell ref="H49:I49"/>
    <mergeCell ref="J49:K49"/>
    <mergeCell ref="L49:M49"/>
    <mergeCell ref="N49:O49"/>
    <mergeCell ref="N55:O55"/>
    <mergeCell ref="N53:O53"/>
    <mergeCell ref="B54:C54"/>
    <mergeCell ref="D54:E54"/>
    <mergeCell ref="F54:G54"/>
    <mergeCell ref="H54:I54"/>
    <mergeCell ref="J54:K54"/>
    <mergeCell ref="L54:M54"/>
    <mergeCell ref="N54:O54"/>
    <mergeCell ref="B53:C53"/>
    <mergeCell ref="D53:E53"/>
    <mergeCell ref="F53:G53"/>
    <mergeCell ref="H53:I53"/>
    <mergeCell ref="J53:K53"/>
    <mergeCell ref="L53:M53"/>
    <mergeCell ref="N50:O50"/>
    <mergeCell ref="B56:C56"/>
    <mergeCell ref="D56:E56"/>
    <mergeCell ref="F56:G56"/>
    <mergeCell ref="H56:I56"/>
    <mergeCell ref="J56:K56"/>
    <mergeCell ref="L56:M56"/>
    <mergeCell ref="N56:O56"/>
    <mergeCell ref="B55:C55"/>
    <mergeCell ref="D55:E55"/>
    <mergeCell ref="F55:G55"/>
    <mergeCell ref="H55:I55"/>
    <mergeCell ref="J55:K55"/>
    <mergeCell ref="L55:M55"/>
    <mergeCell ref="N59:O59"/>
    <mergeCell ref="B60:C60"/>
    <mergeCell ref="D60:E60"/>
    <mergeCell ref="F60:G60"/>
    <mergeCell ref="H60:I60"/>
    <mergeCell ref="J60:K60"/>
    <mergeCell ref="L60:M60"/>
    <mergeCell ref="N60:O60"/>
    <mergeCell ref="B59:C59"/>
    <mergeCell ref="D59:E59"/>
    <mergeCell ref="F59:G59"/>
    <mergeCell ref="H59:I59"/>
    <mergeCell ref="J59:K59"/>
    <mergeCell ref="L59:M59"/>
    <mergeCell ref="N57:O57"/>
    <mergeCell ref="B58:C58"/>
    <mergeCell ref="D58:E58"/>
    <mergeCell ref="F58:G58"/>
    <mergeCell ref="H58:I58"/>
    <mergeCell ref="J58:K58"/>
    <mergeCell ref="L58:M58"/>
    <mergeCell ref="N58:O58"/>
    <mergeCell ref="B57:C57"/>
    <mergeCell ref="D57:E57"/>
    <mergeCell ref="F57:G57"/>
    <mergeCell ref="H57:I57"/>
    <mergeCell ref="J57:K57"/>
    <mergeCell ref="L57:M57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O74:P74"/>
    <mergeCell ref="B75:C75"/>
    <mergeCell ref="D75:E75"/>
    <mergeCell ref="F75:G75"/>
    <mergeCell ref="H75:I75"/>
    <mergeCell ref="J75:K75"/>
    <mergeCell ref="L75:N75"/>
    <mergeCell ref="B72:C73"/>
    <mergeCell ref="D72:E73"/>
    <mergeCell ref="F72:G73"/>
    <mergeCell ref="H72:I73"/>
    <mergeCell ref="J72:K73"/>
    <mergeCell ref="L72:N73"/>
    <mergeCell ref="D71:E71"/>
    <mergeCell ref="F71:G71"/>
    <mergeCell ref="H71:I71"/>
    <mergeCell ref="J71:K71"/>
    <mergeCell ref="L71:N71"/>
    <mergeCell ref="B81:C81"/>
    <mergeCell ref="D81:E81"/>
    <mergeCell ref="F81:G81"/>
    <mergeCell ref="H81:I81"/>
    <mergeCell ref="J81:K81"/>
    <mergeCell ref="L81:N81"/>
    <mergeCell ref="B80:C80"/>
    <mergeCell ref="D80:E80"/>
    <mergeCell ref="F80:G80"/>
    <mergeCell ref="H80:I80"/>
    <mergeCell ref="J80:K80"/>
    <mergeCell ref="L80:N80"/>
    <mergeCell ref="L74:M74"/>
    <mergeCell ref="O81:P81"/>
    <mergeCell ref="O82:P82"/>
    <mergeCell ref="B77:C79"/>
    <mergeCell ref="D77:E79"/>
    <mergeCell ref="F77:G79"/>
    <mergeCell ref="H77:I79"/>
    <mergeCell ref="J77:K79"/>
    <mergeCell ref="L77:N79"/>
    <mergeCell ref="B76:C76"/>
    <mergeCell ref="D76:E76"/>
    <mergeCell ref="F76:G76"/>
    <mergeCell ref="H76:I76"/>
    <mergeCell ref="J76:K76"/>
    <mergeCell ref="L76:N76"/>
    <mergeCell ref="O78:P78"/>
    <mergeCell ref="O79:P79"/>
    <mergeCell ref="O80:P80"/>
    <mergeCell ref="B82:C82"/>
    <mergeCell ref="D82:E82"/>
    <mergeCell ref="F82:G82"/>
    <mergeCell ref="H82:I82"/>
    <mergeCell ref="J82:K82"/>
    <mergeCell ref="L82:N82"/>
    <mergeCell ref="F85:G85"/>
    <mergeCell ref="H85:I85"/>
    <mergeCell ref="J85:K85"/>
    <mergeCell ref="L85:N85"/>
    <mergeCell ref="B84:C84"/>
    <mergeCell ref="D84:E84"/>
    <mergeCell ref="F84:G84"/>
    <mergeCell ref="H84:I84"/>
    <mergeCell ref="J84:K84"/>
    <mergeCell ref="L84:N84"/>
    <mergeCell ref="H92:I92"/>
    <mergeCell ref="J92:K92"/>
    <mergeCell ref="L92:N92"/>
    <mergeCell ref="O85:P85"/>
    <mergeCell ref="O86:P86"/>
    <mergeCell ref="B83:C83"/>
    <mergeCell ref="D83:E83"/>
    <mergeCell ref="F83:G83"/>
    <mergeCell ref="H83:I83"/>
    <mergeCell ref="J83:K83"/>
    <mergeCell ref="L83:N83"/>
    <mergeCell ref="B86:C86"/>
    <mergeCell ref="D86:E86"/>
    <mergeCell ref="F86:G86"/>
    <mergeCell ref="H86:I86"/>
    <mergeCell ref="J86:K86"/>
    <mergeCell ref="L86:N86"/>
    <mergeCell ref="O87:P87"/>
    <mergeCell ref="O88:P88"/>
    <mergeCell ref="O89:P89"/>
    <mergeCell ref="O83:P83"/>
    <mergeCell ref="O84:P84"/>
    <mergeCell ref="B85:C85"/>
    <mergeCell ref="D85:E85"/>
    <mergeCell ref="F96:G96"/>
    <mergeCell ref="H96:I96"/>
    <mergeCell ref="J96:K96"/>
    <mergeCell ref="L96:N96"/>
    <mergeCell ref="O93:P93"/>
    <mergeCell ref="O94:P94"/>
    <mergeCell ref="B87:C91"/>
    <mergeCell ref="D87:E91"/>
    <mergeCell ref="F87:G91"/>
    <mergeCell ref="H87:I91"/>
    <mergeCell ref="J87:K91"/>
    <mergeCell ref="L87:N91"/>
    <mergeCell ref="O90:P90"/>
    <mergeCell ref="O91:P91"/>
    <mergeCell ref="O92:P92"/>
    <mergeCell ref="B93:C93"/>
    <mergeCell ref="D93:E93"/>
    <mergeCell ref="F93:G93"/>
    <mergeCell ref="H93:I93"/>
    <mergeCell ref="J93:K93"/>
    <mergeCell ref="L93:N93"/>
    <mergeCell ref="B92:C92"/>
    <mergeCell ref="D92:E92"/>
    <mergeCell ref="F92:G92"/>
    <mergeCell ref="O97:P97"/>
    <mergeCell ref="O98:P98"/>
    <mergeCell ref="B95:C95"/>
    <mergeCell ref="D95:E95"/>
    <mergeCell ref="F95:G95"/>
    <mergeCell ref="H95:I95"/>
    <mergeCell ref="J95:K95"/>
    <mergeCell ref="L95:N95"/>
    <mergeCell ref="B94:C94"/>
    <mergeCell ref="D94:E94"/>
    <mergeCell ref="F94:G94"/>
    <mergeCell ref="H94:I94"/>
    <mergeCell ref="J94:K94"/>
    <mergeCell ref="L94:N94"/>
    <mergeCell ref="O95:P95"/>
    <mergeCell ref="O96:P96"/>
    <mergeCell ref="B97:C97"/>
    <mergeCell ref="D97:E97"/>
    <mergeCell ref="F97:G97"/>
    <mergeCell ref="H97:I97"/>
    <mergeCell ref="J97:K97"/>
    <mergeCell ref="L97:N97"/>
    <mergeCell ref="B96:C96"/>
    <mergeCell ref="D96:E96"/>
    <mergeCell ref="B98:C98"/>
    <mergeCell ref="D98:E98"/>
    <mergeCell ref="F98:G98"/>
    <mergeCell ref="H98:I98"/>
    <mergeCell ref="J98:K98"/>
    <mergeCell ref="L98:N98"/>
    <mergeCell ref="O99:P99"/>
    <mergeCell ref="O100:P100"/>
    <mergeCell ref="B101:C101"/>
    <mergeCell ref="D101:E101"/>
    <mergeCell ref="F101:G101"/>
    <mergeCell ref="H101:I101"/>
    <mergeCell ref="J101:K101"/>
    <mergeCell ref="L101:N101"/>
    <mergeCell ref="B100:C100"/>
    <mergeCell ref="D100:E100"/>
    <mergeCell ref="F100:G100"/>
    <mergeCell ref="H100:I100"/>
    <mergeCell ref="J100:K100"/>
    <mergeCell ref="L100:N100"/>
    <mergeCell ref="F104:G104"/>
    <mergeCell ref="H104:I104"/>
    <mergeCell ref="J104:K104"/>
    <mergeCell ref="L104:N104"/>
    <mergeCell ref="O101:P101"/>
    <mergeCell ref="O102:P102"/>
    <mergeCell ref="B99:C99"/>
    <mergeCell ref="D99:E99"/>
    <mergeCell ref="F99:G99"/>
    <mergeCell ref="H99:I99"/>
    <mergeCell ref="J99:K99"/>
    <mergeCell ref="L99:N99"/>
    <mergeCell ref="O105:P105"/>
    <mergeCell ref="O106:P106"/>
    <mergeCell ref="B103:C103"/>
    <mergeCell ref="D103:E103"/>
    <mergeCell ref="F103:G103"/>
    <mergeCell ref="H103:I103"/>
    <mergeCell ref="J103:K103"/>
    <mergeCell ref="L103:N103"/>
    <mergeCell ref="B102:C102"/>
    <mergeCell ref="D102:E102"/>
    <mergeCell ref="F102:G102"/>
    <mergeCell ref="H102:I102"/>
    <mergeCell ref="J102:K102"/>
    <mergeCell ref="L102:N102"/>
    <mergeCell ref="O103:P103"/>
    <mergeCell ref="O104:P104"/>
    <mergeCell ref="B105:C105"/>
    <mergeCell ref="D105:E105"/>
    <mergeCell ref="F105:G105"/>
    <mergeCell ref="H105:I105"/>
    <mergeCell ref="J105:K105"/>
    <mergeCell ref="L105:N105"/>
    <mergeCell ref="B104:C104"/>
    <mergeCell ref="D104:E104"/>
    <mergeCell ref="B106:C106"/>
    <mergeCell ref="D106:E106"/>
    <mergeCell ref="F106:G106"/>
    <mergeCell ref="H106:I106"/>
    <mergeCell ref="J106:K106"/>
    <mergeCell ref="L106:N106"/>
    <mergeCell ref="O107:P107"/>
    <mergeCell ref="O108:P108"/>
    <mergeCell ref="B109:C109"/>
    <mergeCell ref="D109:E109"/>
    <mergeCell ref="F109:G109"/>
    <mergeCell ref="H109:I109"/>
    <mergeCell ref="J109:K109"/>
    <mergeCell ref="L109:N109"/>
    <mergeCell ref="B108:C108"/>
    <mergeCell ref="D108:E108"/>
    <mergeCell ref="F108:G108"/>
    <mergeCell ref="H108:I108"/>
    <mergeCell ref="J108:K108"/>
    <mergeCell ref="L108:N108"/>
    <mergeCell ref="F112:G112"/>
    <mergeCell ref="H112:I112"/>
    <mergeCell ref="J112:K112"/>
    <mergeCell ref="L112:N112"/>
    <mergeCell ref="O109:P109"/>
    <mergeCell ref="O110:P110"/>
    <mergeCell ref="B107:C107"/>
    <mergeCell ref="D107:E107"/>
    <mergeCell ref="F107:G107"/>
    <mergeCell ref="H107:I107"/>
    <mergeCell ref="J107:K107"/>
    <mergeCell ref="L107:N107"/>
    <mergeCell ref="O113:P113"/>
    <mergeCell ref="O114:P114"/>
    <mergeCell ref="B111:C111"/>
    <mergeCell ref="D111:E111"/>
    <mergeCell ref="F111:G111"/>
    <mergeCell ref="H111:I111"/>
    <mergeCell ref="J111:K111"/>
    <mergeCell ref="L111:N111"/>
    <mergeCell ref="B110:C110"/>
    <mergeCell ref="D110:E110"/>
    <mergeCell ref="F110:G110"/>
    <mergeCell ref="H110:I110"/>
    <mergeCell ref="J110:K110"/>
    <mergeCell ref="L110:N110"/>
    <mergeCell ref="O111:P111"/>
    <mergeCell ref="O112:P112"/>
    <mergeCell ref="B113:C113"/>
    <mergeCell ref="D113:E113"/>
    <mergeCell ref="F113:G113"/>
    <mergeCell ref="H113:I113"/>
    <mergeCell ref="J113:K113"/>
    <mergeCell ref="L113:N113"/>
    <mergeCell ref="B112:C112"/>
    <mergeCell ref="D112:E112"/>
    <mergeCell ref="F117:G117"/>
    <mergeCell ref="H117:I117"/>
    <mergeCell ref="J117:K117"/>
    <mergeCell ref="L117:N117"/>
    <mergeCell ref="B116:C116"/>
    <mergeCell ref="D116:E116"/>
    <mergeCell ref="F116:G116"/>
    <mergeCell ref="H116:I116"/>
    <mergeCell ref="J116:K116"/>
    <mergeCell ref="L116:N116"/>
    <mergeCell ref="O117:P117"/>
    <mergeCell ref="O118:P118"/>
    <mergeCell ref="B115:C115"/>
    <mergeCell ref="D115:E115"/>
    <mergeCell ref="F115:G115"/>
    <mergeCell ref="H115:I115"/>
    <mergeCell ref="J115:K115"/>
    <mergeCell ref="L115:N115"/>
    <mergeCell ref="B114:C114"/>
    <mergeCell ref="D114:E114"/>
    <mergeCell ref="F114:G114"/>
    <mergeCell ref="H114:I114"/>
    <mergeCell ref="J114:K114"/>
    <mergeCell ref="L114:N114"/>
    <mergeCell ref="O115:P115"/>
    <mergeCell ref="O116:P116"/>
    <mergeCell ref="B118:C118"/>
    <mergeCell ref="D118:E118"/>
    <mergeCell ref="F118:G118"/>
    <mergeCell ref="H118:I118"/>
    <mergeCell ref="J118:K118"/>
    <mergeCell ref="L118:N118"/>
    <mergeCell ref="B117:C117"/>
    <mergeCell ref="D117:E117"/>
    <mergeCell ref="O121:P121"/>
    <mergeCell ref="O122:P122"/>
    <mergeCell ref="O123:P123"/>
    <mergeCell ref="B119:C119"/>
    <mergeCell ref="D119:E119"/>
    <mergeCell ref="F119:G119"/>
    <mergeCell ref="H119:I119"/>
    <mergeCell ref="J119:K119"/>
    <mergeCell ref="L119:N119"/>
    <mergeCell ref="O119:P119"/>
    <mergeCell ref="O120:P120"/>
    <mergeCell ref="B121:C122"/>
    <mergeCell ref="D121:E122"/>
    <mergeCell ref="F121:G122"/>
    <mergeCell ref="H121:I122"/>
    <mergeCell ref="J121:K122"/>
    <mergeCell ref="L121:N122"/>
    <mergeCell ref="B120:C120"/>
    <mergeCell ref="D120:E120"/>
    <mergeCell ref="F120:G120"/>
    <mergeCell ref="H120:I120"/>
    <mergeCell ref="J120:K120"/>
    <mergeCell ref="L120:N120"/>
    <mergeCell ref="B123:C123"/>
    <mergeCell ref="D123:E123"/>
    <mergeCell ref="F123:G123"/>
    <mergeCell ref="H123:I123"/>
    <mergeCell ref="J123:K123"/>
    <mergeCell ref="L123:N123"/>
    <mergeCell ref="O124:P124"/>
    <mergeCell ref="O125:P125"/>
    <mergeCell ref="B126:C126"/>
    <mergeCell ref="D126:E126"/>
    <mergeCell ref="F126:G126"/>
    <mergeCell ref="H126:I126"/>
    <mergeCell ref="J126:K126"/>
    <mergeCell ref="L126:N126"/>
    <mergeCell ref="B125:C125"/>
    <mergeCell ref="D125:E125"/>
    <mergeCell ref="F125:G125"/>
    <mergeCell ref="H125:I125"/>
    <mergeCell ref="J125:K125"/>
    <mergeCell ref="L125:N125"/>
    <mergeCell ref="F129:G129"/>
    <mergeCell ref="H129:I129"/>
    <mergeCell ref="J129:K129"/>
    <mergeCell ref="L129:N129"/>
    <mergeCell ref="O126:P126"/>
    <mergeCell ref="O127:P127"/>
    <mergeCell ref="B124:C124"/>
    <mergeCell ref="D124:E124"/>
    <mergeCell ref="F124:G124"/>
    <mergeCell ref="H124:I124"/>
    <mergeCell ref="J124:K124"/>
    <mergeCell ref="L124:N124"/>
    <mergeCell ref="O130:P130"/>
    <mergeCell ref="O131:P131"/>
    <mergeCell ref="B128:C128"/>
    <mergeCell ref="D128:E128"/>
    <mergeCell ref="F128:G128"/>
    <mergeCell ref="H128:I128"/>
    <mergeCell ref="J128:K128"/>
    <mergeCell ref="L128:N128"/>
    <mergeCell ref="B127:C127"/>
    <mergeCell ref="D127:E127"/>
    <mergeCell ref="F127:G127"/>
    <mergeCell ref="H127:I127"/>
    <mergeCell ref="J127:K127"/>
    <mergeCell ref="L127:N127"/>
    <mergeCell ref="O128:P128"/>
    <mergeCell ref="O129:P129"/>
    <mergeCell ref="B130:C130"/>
    <mergeCell ref="D130:E130"/>
    <mergeCell ref="F130:G130"/>
    <mergeCell ref="H130:I130"/>
    <mergeCell ref="J130:K130"/>
    <mergeCell ref="L130:N130"/>
    <mergeCell ref="B129:C129"/>
    <mergeCell ref="D129:E129"/>
    <mergeCell ref="B131:C131"/>
    <mergeCell ref="D131:E131"/>
    <mergeCell ref="F131:G131"/>
    <mergeCell ref="H131:I131"/>
    <mergeCell ref="J131:K131"/>
    <mergeCell ref="L131:N131"/>
    <mergeCell ref="J136:K136"/>
    <mergeCell ref="L136:N136"/>
    <mergeCell ref="B135:C135"/>
    <mergeCell ref="D135:E135"/>
    <mergeCell ref="F135:G135"/>
    <mergeCell ref="H135:I135"/>
    <mergeCell ref="J135:K135"/>
    <mergeCell ref="L135:N135"/>
    <mergeCell ref="B136:C136"/>
    <mergeCell ref="D136:E136"/>
    <mergeCell ref="F136:G136"/>
    <mergeCell ref="H136:I136"/>
    <mergeCell ref="O132:P132"/>
    <mergeCell ref="O133:P133"/>
    <mergeCell ref="O134:P134"/>
    <mergeCell ref="O135:P135"/>
    <mergeCell ref="B138:C138"/>
    <mergeCell ref="D138:E138"/>
    <mergeCell ref="F138:G138"/>
    <mergeCell ref="H138:I138"/>
    <mergeCell ref="J138:K138"/>
    <mergeCell ref="L138:N138"/>
    <mergeCell ref="B137:C137"/>
    <mergeCell ref="D137:E137"/>
    <mergeCell ref="F137:G137"/>
    <mergeCell ref="H137:I137"/>
    <mergeCell ref="J137:K137"/>
    <mergeCell ref="L137:N137"/>
    <mergeCell ref="B132:C134"/>
    <mergeCell ref="D132:E134"/>
    <mergeCell ref="F132:G134"/>
    <mergeCell ref="H132:I134"/>
    <mergeCell ref="J132:K134"/>
    <mergeCell ref="L132:N134"/>
    <mergeCell ref="O136:P136"/>
    <mergeCell ref="O137:P137"/>
    <mergeCell ref="T30:U30"/>
    <mergeCell ref="W30:X30"/>
    <mergeCell ref="T31:U31"/>
    <mergeCell ref="S26:X26"/>
    <mergeCell ref="W35:X35"/>
    <mergeCell ref="T36:U36"/>
    <mergeCell ref="W36:X36"/>
    <mergeCell ref="T35:U35"/>
    <mergeCell ref="W31:X31"/>
    <mergeCell ref="T33:U33"/>
    <mergeCell ref="W33:X33"/>
    <mergeCell ref="W37:X37"/>
    <mergeCell ref="T38:U38"/>
    <mergeCell ref="W38:X38"/>
    <mergeCell ref="T37:U37"/>
    <mergeCell ref="T42:U42"/>
    <mergeCell ref="W42:X42"/>
    <mergeCell ref="T40:U40"/>
    <mergeCell ref="W40:X40"/>
    <mergeCell ref="W49:X49"/>
    <mergeCell ref="T49:U49"/>
    <mergeCell ref="W45:X45"/>
    <mergeCell ref="T47:U47"/>
    <mergeCell ref="W47:X47"/>
    <mergeCell ref="T45:U45"/>
    <mergeCell ref="W56:X56"/>
    <mergeCell ref="T56:U56"/>
    <mergeCell ref="W52:X52"/>
    <mergeCell ref="T54:U54"/>
    <mergeCell ref="W54:X54"/>
    <mergeCell ref="T52:U52"/>
    <mergeCell ref="W63:X63"/>
    <mergeCell ref="T65:U65"/>
    <mergeCell ref="W65:X65"/>
    <mergeCell ref="T63:U63"/>
    <mergeCell ref="W59:X59"/>
    <mergeCell ref="T61:U61"/>
    <mergeCell ref="W61:X61"/>
    <mergeCell ref="T59:U59"/>
    <mergeCell ref="U69:V69"/>
    <mergeCell ref="R70:S70"/>
    <mergeCell ref="U70:V70"/>
    <mergeCell ref="R69:S69"/>
    <mergeCell ref="W67:X67"/>
    <mergeCell ref="T67:U67"/>
    <mergeCell ref="Q73:V73"/>
    <mergeCell ref="R75:S75"/>
    <mergeCell ref="U75:V75"/>
    <mergeCell ref="R72:S72"/>
    <mergeCell ref="U72:V72"/>
    <mergeCell ref="U79:V79"/>
    <mergeCell ref="R80:S80"/>
    <mergeCell ref="U80:V80"/>
    <mergeCell ref="R79:S79"/>
    <mergeCell ref="R77:S77"/>
    <mergeCell ref="U77:V77"/>
    <mergeCell ref="U85:V85"/>
    <mergeCell ref="R85:S85"/>
    <mergeCell ref="U81:V81"/>
    <mergeCell ref="R83:S83"/>
    <mergeCell ref="U83:V83"/>
    <mergeCell ref="R81:S81"/>
    <mergeCell ref="U92:V92"/>
    <mergeCell ref="R94:S94"/>
    <mergeCell ref="U94:V94"/>
    <mergeCell ref="R92:S92"/>
    <mergeCell ref="U88:V88"/>
    <mergeCell ref="R90:S90"/>
    <mergeCell ref="U90:V90"/>
    <mergeCell ref="R88:S88"/>
    <mergeCell ref="U100:V100"/>
    <mergeCell ref="R102:S102"/>
    <mergeCell ref="U102:V102"/>
    <mergeCell ref="R100:S100"/>
    <mergeCell ref="U96:V96"/>
    <mergeCell ref="R98:S98"/>
    <mergeCell ref="U98:V98"/>
    <mergeCell ref="R96:S96"/>
    <mergeCell ref="U108:V108"/>
    <mergeCell ref="R110:S110"/>
    <mergeCell ref="U110:V110"/>
    <mergeCell ref="R108:S108"/>
    <mergeCell ref="U104:V104"/>
    <mergeCell ref="R106:S106"/>
    <mergeCell ref="U106:V106"/>
    <mergeCell ref="R104:S104"/>
    <mergeCell ref="U116:V116"/>
    <mergeCell ref="R118:S118"/>
    <mergeCell ref="U118:V118"/>
    <mergeCell ref="R116:S116"/>
    <mergeCell ref="U112:V112"/>
    <mergeCell ref="R114:S114"/>
    <mergeCell ref="U114:V114"/>
    <mergeCell ref="R112:S112"/>
    <mergeCell ref="U123:V123"/>
    <mergeCell ref="R125:S125"/>
    <mergeCell ref="U125:V125"/>
    <mergeCell ref="R123:S123"/>
    <mergeCell ref="U120:V120"/>
    <mergeCell ref="R121:S121"/>
    <mergeCell ref="U121:V121"/>
    <mergeCell ref="R120:S120"/>
    <mergeCell ref="U131:V131"/>
    <mergeCell ref="R132:S132"/>
    <mergeCell ref="U132:V132"/>
    <mergeCell ref="R131:S131"/>
    <mergeCell ref="U127:V127"/>
    <mergeCell ref="R129:S129"/>
    <mergeCell ref="U129:V129"/>
    <mergeCell ref="R127:S127"/>
    <mergeCell ref="U138:V138"/>
    <mergeCell ref="T140:U140"/>
    <mergeCell ref="W140:X140"/>
    <mergeCell ref="R138:S138"/>
    <mergeCell ref="U134:V134"/>
    <mergeCell ref="R136:S136"/>
    <mergeCell ref="U136:V136"/>
    <mergeCell ref="R134:S134"/>
    <mergeCell ref="W146:X146"/>
    <mergeCell ref="T148:U148"/>
    <mergeCell ref="W148:X148"/>
    <mergeCell ref="T146:U146"/>
    <mergeCell ref="W142:X142"/>
    <mergeCell ref="T144:U144"/>
    <mergeCell ref="W144:X144"/>
    <mergeCell ref="T142:U142"/>
    <mergeCell ref="W153:X153"/>
    <mergeCell ref="T155:U155"/>
    <mergeCell ref="W155:X155"/>
    <mergeCell ref="T153:U153"/>
    <mergeCell ref="W150:X150"/>
    <mergeCell ref="T152:U152"/>
    <mergeCell ref="W152:X152"/>
    <mergeCell ref="T150:U150"/>
    <mergeCell ref="W161:X161"/>
    <mergeCell ref="T163:U163"/>
    <mergeCell ref="W163:X163"/>
    <mergeCell ref="T161:U161"/>
    <mergeCell ref="W157:X157"/>
    <mergeCell ref="T159:U159"/>
    <mergeCell ref="W159:X159"/>
    <mergeCell ref="T157:U157"/>
    <mergeCell ref="T169:U169"/>
    <mergeCell ref="W169:X169"/>
    <mergeCell ref="W165:X165"/>
    <mergeCell ref="T167:U167"/>
    <mergeCell ref="W167:X167"/>
    <mergeCell ref="T165:U165"/>
    <mergeCell ref="W173:X173"/>
    <mergeCell ref="T175:U175"/>
    <mergeCell ref="W175:X175"/>
    <mergeCell ref="T173:U173"/>
    <mergeCell ref="S170:X170"/>
    <mergeCell ref="T172:U172"/>
    <mergeCell ref="W172:X172"/>
    <mergeCell ref="S180:X180"/>
    <mergeCell ref="T182:U182"/>
    <mergeCell ref="W182:X182"/>
    <mergeCell ref="W177:X177"/>
    <mergeCell ref="T179:U179"/>
    <mergeCell ref="W179:X179"/>
    <mergeCell ref="T177:U177"/>
    <mergeCell ref="S189:X189"/>
    <mergeCell ref="T191:U191"/>
    <mergeCell ref="W191:X191"/>
    <mergeCell ref="T188:U188"/>
    <mergeCell ref="W188:X188"/>
    <mergeCell ref="W184:X184"/>
    <mergeCell ref="T186:U186"/>
    <mergeCell ref="W186:X186"/>
    <mergeCell ref="T184:U184"/>
    <mergeCell ref="W199:X199"/>
    <mergeCell ref="T200:U200"/>
    <mergeCell ref="W200:X200"/>
    <mergeCell ref="T199:U199"/>
    <mergeCell ref="W193:X193"/>
    <mergeCell ref="T195:U195"/>
    <mergeCell ref="W195:X195"/>
    <mergeCell ref="T193:U193"/>
    <mergeCell ref="W205:X205"/>
    <mergeCell ref="T203:U203"/>
    <mergeCell ref="W203:X203"/>
    <mergeCell ref="T202:U202"/>
    <mergeCell ref="W202:X202"/>
    <mergeCell ref="T201:U201"/>
    <mergeCell ref="W201:X201"/>
    <mergeCell ref="T209:U209"/>
    <mergeCell ref="W209:X209"/>
    <mergeCell ref="T208:U208"/>
    <mergeCell ref="W208:X208"/>
    <mergeCell ref="T207:U207"/>
    <mergeCell ref="W207:X207"/>
    <mergeCell ref="T206:U206"/>
    <mergeCell ref="W206:X206"/>
    <mergeCell ref="T205:U205"/>
  </mergeCells>
  <pageMargins left="0.7" right="0.7" top="0.75" bottom="0.75" header="0.3" footer="0.3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2F40-618F-4206-A1D0-05A921F99404}">
  <sheetPr>
    <pageSetUpPr fitToPage="1"/>
  </sheetPr>
  <dimension ref="A2:P138"/>
  <sheetViews>
    <sheetView workbookViewId="0">
      <selection activeCell="E145" sqref="E145"/>
    </sheetView>
  </sheetViews>
  <sheetFormatPr defaultRowHeight="15" x14ac:dyDescent="0.25"/>
  <cols>
    <col min="1" max="4" width="9.140625" style="60"/>
    <col min="5" max="5" width="5.7109375" style="60" customWidth="1"/>
    <col min="6" max="6" width="9.140625" style="60"/>
    <col min="7" max="7" width="5.42578125" style="60" customWidth="1"/>
    <col min="8" max="8" width="9.140625" style="60"/>
    <col min="9" max="9" width="4.85546875" style="60" customWidth="1"/>
    <col min="10" max="10" width="9.140625" style="60"/>
    <col min="11" max="11" width="4.7109375" style="60" customWidth="1"/>
    <col min="12" max="12" width="9.140625" style="60"/>
    <col min="13" max="13" width="2.42578125" style="60" customWidth="1"/>
    <col min="14" max="14" width="9.140625" style="60" hidden="1" customWidth="1"/>
    <col min="15" max="15" width="8" style="60" customWidth="1"/>
    <col min="16" max="16" width="2.85546875" style="60" customWidth="1"/>
    <col min="17" max="16384" width="9.140625" style="60"/>
  </cols>
  <sheetData>
    <row r="2" spans="1:16" ht="18.75" x14ac:dyDescent="0.25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6" ht="18.75" x14ac:dyDescent="0.25">
      <c r="A3" s="61"/>
    </row>
    <row r="4" spans="1:16" ht="15.75" x14ac:dyDescent="0.25">
      <c r="A4" s="62" t="s">
        <v>1</v>
      </c>
    </row>
    <row r="5" spans="1:16" ht="15.75" x14ac:dyDescent="0.25">
      <c r="A5" s="62"/>
    </row>
    <row r="6" spans="1:16" x14ac:dyDescent="0.25">
      <c r="A6" s="63" t="s">
        <v>2</v>
      </c>
    </row>
    <row r="7" spans="1:16" x14ac:dyDescent="0.25">
      <c r="A7" s="63"/>
    </row>
    <row r="8" spans="1:16" x14ac:dyDescent="0.25">
      <c r="A8" s="162" t="s">
        <v>29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</row>
    <row r="9" spans="1:16" x14ac:dyDescent="0.25">
      <c r="A9" s="163" t="s">
        <v>4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25.5" x14ac:dyDescent="0.25">
      <c r="A10" s="64"/>
      <c r="B10" s="64"/>
      <c r="C10" s="65" t="s">
        <v>30</v>
      </c>
      <c r="D10" s="164">
        <f>D14</f>
        <v>135647.04999999999</v>
      </c>
      <c r="E10" s="165"/>
      <c r="F10" s="166">
        <v>296308.15999999997</v>
      </c>
      <c r="G10" s="166"/>
      <c r="H10" s="164">
        <v>296308.15999999997</v>
      </c>
      <c r="I10" s="165"/>
      <c r="J10" s="166">
        <v>173760.53</v>
      </c>
      <c r="K10" s="166"/>
      <c r="L10" s="164">
        <f>(J10/D10)*100</f>
        <v>128.09753695343912</v>
      </c>
      <c r="M10" s="165"/>
      <c r="N10" s="229">
        <v>58.641830856092525</v>
      </c>
      <c r="O10" s="230"/>
      <c r="P10" s="231"/>
    </row>
    <row r="11" spans="1:16" x14ac:dyDescent="0.25">
      <c r="A11" s="65" t="s">
        <v>6</v>
      </c>
      <c r="B11" s="158" t="s">
        <v>31</v>
      </c>
      <c r="C11" s="159"/>
      <c r="D11" s="160" t="s">
        <v>28</v>
      </c>
      <c r="E11" s="160"/>
      <c r="F11" s="160" t="s">
        <v>9</v>
      </c>
      <c r="G11" s="160"/>
      <c r="H11" s="160" t="s">
        <v>10</v>
      </c>
      <c r="I11" s="160"/>
      <c r="J11" s="160" t="s">
        <v>11</v>
      </c>
      <c r="K11" s="160"/>
      <c r="L11" s="160" t="s">
        <v>12</v>
      </c>
      <c r="M11" s="160"/>
      <c r="N11" s="232" t="s">
        <v>13</v>
      </c>
      <c r="O11" s="233"/>
      <c r="P11" s="234"/>
    </row>
    <row r="12" spans="1:16" ht="25.5" customHeight="1" x14ac:dyDescent="0.25">
      <c r="A12" s="64"/>
      <c r="B12" s="170" t="s">
        <v>32</v>
      </c>
      <c r="C12" s="17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235"/>
      <c r="O12" s="236"/>
      <c r="P12" s="237"/>
    </row>
    <row r="13" spans="1:16" x14ac:dyDescent="0.25">
      <c r="A13" s="64"/>
      <c r="B13" s="171"/>
      <c r="C13" s="172"/>
      <c r="D13" s="173" t="s">
        <v>14</v>
      </c>
      <c r="E13" s="174"/>
      <c r="F13" s="173" t="s">
        <v>15</v>
      </c>
      <c r="G13" s="174"/>
      <c r="H13" s="173" t="s">
        <v>16</v>
      </c>
      <c r="I13" s="174"/>
      <c r="J13" s="173" t="s">
        <v>17</v>
      </c>
      <c r="K13" s="174"/>
      <c r="L13" s="175" t="s">
        <v>18</v>
      </c>
      <c r="M13" s="175"/>
      <c r="N13" s="173" t="s">
        <v>33</v>
      </c>
      <c r="O13" s="238"/>
      <c r="P13" s="174"/>
    </row>
    <row r="14" spans="1:16" x14ac:dyDescent="0.25">
      <c r="A14" s="66" t="s">
        <v>34</v>
      </c>
      <c r="B14" s="176" t="s">
        <v>35</v>
      </c>
      <c r="C14" s="176"/>
      <c r="D14" s="167">
        <v>135647.04999999999</v>
      </c>
      <c r="E14" s="177"/>
      <c r="F14" s="169">
        <v>296308.15999999997</v>
      </c>
      <c r="G14" s="169"/>
      <c r="H14" s="167">
        <v>296308.15999999997</v>
      </c>
      <c r="I14" s="168"/>
      <c r="J14" s="169">
        <v>173760.53</v>
      </c>
      <c r="K14" s="169"/>
      <c r="L14" s="169">
        <f>(J14/D14)*100</f>
        <v>128.09753695343912</v>
      </c>
      <c r="M14" s="169"/>
      <c r="N14" s="225" t="s">
        <v>36</v>
      </c>
      <c r="O14" s="239"/>
      <c r="P14" s="226"/>
    </row>
    <row r="15" spans="1:16" x14ac:dyDescent="0.25">
      <c r="A15" s="63"/>
    </row>
    <row r="16" spans="1:16" x14ac:dyDescent="0.25">
      <c r="A16" s="219" t="s">
        <v>3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</row>
    <row r="17" spans="1:16" x14ac:dyDescent="0.25">
      <c r="A17" s="240" t="s">
        <v>4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</row>
    <row r="18" spans="1:16" ht="38.25" customHeight="1" x14ac:dyDescent="0.25">
      <c r="A18" s="64"/>
      <c r="B18" s="173" t="s">
        <v>5</v>
      </c>
      <c r="C18" s="174"/>
      <c r="D18" s="229">
        <v>140461.37</v>
      </c>
      <c r="E18" s="231"/>
      <c r="F18" s="229">
        <v>296308.15999999997</v>
      </c>
      <c r="G18" s="231"/>
      <c r="H18" s="229">
        <v>296308.15999999997</v>
      </c>
      <c r="I18" s="231"/>
      <c r="J18" s="229">
        <v>156973.45000000001</v>
      </c>
      <c r="K18" s="231"/>
      <c r="L18" s="229">
        <f>J18/D18*100</f>
        <v>111.75560226986254</v>
      </c>
      <c r="M18" s="231"/>
      <c r="N18" s="229">
        <v>52.976418199215303</v>
      </c>
      <c r="O18" s="230"/>
      <c r="P18" s="231"/>
    </row>
    <row r="19" spans="1:16" x14ac:dyDescent="0.25">
      <c r="A19" s="65" t="s">
        <v>6</v>
      </c>
      <c r="B19" s="187" t="s">
        <v>7</v>
      </c>
      <c r="C19" s="187"/>
      <c r="D19" s="160" t="s">
        <v>28</v>
      </c>
      <c r="E19" s="160"/>
      <c r="F19" s="160" t="s">
        <v>9</v>
      </c>
      <c r="G19" s="160"/>
      <c r="H19" s="160" t="s">
        <v>10</v>
      </c>
      <c r="I19" s="160"/>
      <c r="J19" s="160" t="s">
        <v>11</v>
      </c>
      <c r="K19" s="160"/>
      <c r="L19" s="160" t="s">
        <v>12</v>
      </c>
      <c r="M19" s="160"/>
      <c r="N19" s="175" t="s">
        <v>13</v>
      </c>
      <c r="O19" s="175"/>
      <c r="P19" s="175"/>
    </row>
    <row r="20" spans="1:16" x14ac:dyDescent="0.25">
      <c r="A20" s="64"/>
      <c r="B20" s="187"/>
      <c r="C20" s="187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75"/>
      <c r="O20" s="175"/>
      <c r="P20" s="175"/>
    </row>
    <row r="21" spans="1:16" x14ac:dyDescent="0.25">
      <c r="A21" s="64"/>
      <c r="B21" s="171"/>
      <c r="C21" s="172"/>
      <c r="D21" s="173" t="s">
        <v>14</v>
      </c>
      <c r="E21" s="174"/>
      <c r="F21" s="173" t="s">
        <v>15</v>
      </c>
      <c r="G21" s="174"/>
      <c r="H21" s="173" t="s">
        <v>16</v>
      </c>
      <c r="I21" s="174"/>
      <c r="J21" s="173" t="s">
        <v>17</v>
      </c>
      <c r="K21" s="174"/>
      <c r="L21" s="160" t="s">
        <v>18</v>
      </c>
      <c r="M21" s="160"/>
      <c r="N21" s="173" t="s">
        <v>19</v>
      </c>
      <c r="O21" s="238"/>
      <c r="P21" s="174"/>
    </row>
    <row r="22" spans="1:16" x14ac:dyDescent="0.25">
      <c r="A22" s="66" t="s">
        <v>20</v>
      </c>
      <c r="B22" s="176" t="s">
        <v>21</v>
      </c>
      <c r="C22" s="176"/>
      <c r="D22" s="167">
        <v>137687.47</v>
      </c>
      <c r="E22" s="177"/>
      <c r="F22" s="169">
        <v>293097.59999999998</v>
      </c>
      <c r="G22" s="169"/>
      <c r="H22" s="178" t="s">
        <v>22</v>
      </c>
      <c r="I22" s="168"/>
      <c r="J22" s="169">
        <v>156123.78</v>
      </c>
      <c r="K22" s="169"/>
      <c r="L22" s="169">
        <f>J22/D22*100</f>
        <v>113.38996932691114</v>
      </c>
      <c r="M22" s="169"/>
      <c r="N22" s="179" t="s">
        <v>23</v>
      </c>
      <c r="O22" s="179"/>
      <c r="P22" s="179"/>
    </row>
    <row r="23" spans="1:16" x14ac:dyDescent="0.25">
      <c r="A23" s="66" t="s">
        <v>24</v>
      </c>
      <c r="B23" s="181" t="s">
        <v>597</v>
      </c>
      <c r="C23" s="181"/>
      <c r="D23" s="182">
        <v>2773.9</v>
      </c>
      <c r="E23" s="183"/>
      <c r="F23" s="184">
        <v>3210.56</v>
      </c>
      <c r="G23" s="184"/>
      <c r="H23" s="185" t="s">
        <v>26</v>
      </c>
      <c r="I23" s="186"/>
      <c r="J23" s="184">
        <v>849.67</v>
      </c>
      <c r="K23" s="184"/>
      <c r="L23" s="184">
        <f>J23/D23*100</f>
        <v>30.630880709470421</v>
      </c>
      <c r="M23" s="184"/>
      <c r="N23" s="180" t="s">
        <v>27</v>
      </c>
      <c r="O23" s="180"/>
      <c r="P23" s="180"/>
    </row>
    <row r="26" spans="1:16" x14ac:dyDescent="0.25">
      <c r="A26" s="63" t="s">
        <v>37</v>
      </c>
    </row>
    <row r="28" spans="1:16" x14ac:dyDescent="0.25">
      <c r="A28" s="162" t="s">
        <v>29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</row>
    <row r="29" spans="1:16" x14ac:dyDescent="0.25">
      <c r="A29" s="163" t="s">
        <v>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16" ht="25.5" x14ac:dyDescent="0.25">
      <c r="A30" s="64"/>
      <c r="B30" s="64"/>
      <c r="C30" s="65" t="s">
        <v>30</v>
      </c>
      <c r="D30" s="164">
        <f>D34</f>
        <v>135647.04999999999</v>
      </c>
      <c r="E30" s="165"/>
      <c r="F30" s="166">
        <v>296308.15999999997</v>
      </c>
      <c r="G30" s="166"/>
      <c r="H30" s="164">
        <v>296308.15999999997</v>
      </c>
      <c r="I30" s="165"/>
      <c r="J30" s="166">
        <v>173760.53</v>
      </c>
      <c r="K30" s="166"/>
      <c r="L30" s="164">
        <f>(J30/D30)*100</f>
        <v>128.09753695343912</v>
      </c>
      <c r="M30" s="165"/>
      <c r="N30" s="166">
        <v>58.641830856092525</v>
      </c>
      <c r="O30" s="166"/>
      <c r="P30" s="64"/>
    </row>
    <row r="31" spans="1:16" x14ac:dyDescent="0.25">
      <c r="A31" s="65" t="s">
        <v>6</v>
      </c>
      <c r="B31" s="187" t="s">
        <v>31</v>
      </c>
      <c r="C31" s="187"/>
      <c r="D31" s="160" t="s">
        <v>28</v>
      </c>
      <c r="E31" s="160"/>
      <c r="F31" s="160" t="s">
        <v>9</v>
      </c>
      <c r="G31" s="160"/>
      <c r="H31" s="160" t="s">
        <v>10</v>
      </c>
      <c r="I31" s="160"/>
      <c r="J31" s="160" t="s">
        <v>11</v>
      </c>
      <c r="K31" s="160"/>
      <c r="L31" s="160" t="s">
        <v>12</v>
      </c>
      <c r="M31" s="160"/>
      <c r="N31" s="160" t="s">
        <v>13</v>
      </c>
      <c r="O31" s="160"/>
      <c r="P31" s="64"/>
    </row>
    <row r="32" spans="1:16" x14ac:dyDescent="0.25">
      <c r="A32" s="64"/>
      <c r="B32" s="170" t="s">
        <v>32</v>
      </c>
      <c r="C32" s="17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64"/>
      <c r="O32" s="64"/>
      <c r="P32" s="64"/>
    </row>
    <row r="33" spans="1:16" x14ac:dyDescent="0.25">
      <c r="A33" s="64"/>
      <c r="B33" s="171"/>
      <c r="C33" s="172"/>
      <c r="D33" s="173" t="s">
        <v>14</v>
      </c>
      <c r="E33" s="174"/>
      <c r="F33" s="173" t="s">
        <v>15</v>
      </c>
      <c r="G33" s="174"/>
      <c r="H33" s="173" t="s">
        <v>16</v>
      </c>
      <c r="I33" s="174"/>
      <c r="J33" s="173" t="s">
        <v>17</v>
      </c>
      <c r="K33" s="174"/>
      <c r="L33" s="173" t="s">
        <v>18</v>
      </c>
      <c r="M33" s="174"/>
      <c r="N33" s="187" t="s">
        <v>33</v>
      </c>
      <c r="O33" s="187"/>
      <c r="P33" s="64"/>
    </row>
    <row r="34" spans="1:16" x14ac:dyDescent="0.25">
      <c r="A34" s="66" t="s">
        <v>34</v>
      </c>
      <c r="B34" s="176" t="s">
        <v>35</v>
      </c>
      <c r="C34" s="176"/>
      <c r="D34" s="167">
        <f>D35+D39+D43+D50+D57+D61</f>
        <v>135647.04999999999</v>
      </c>
      <c r="E34" s="177"/>
      <c r="F34" s="169">
        <v>296308.15999999997</v>
      </c>
      <c r="G34" s="169"/>
      <c r="H34" s="167">
        <v>296308.15999999997</v>
      </c>
      <c r="I34" s="168"/>
      <c r="J34" s="169">
        <f>J35+J39+J43+J50+J57+J61</f>
        <v>173760.53</v>
      </c>
      <c r="K34" s="169"/>
      <c r="L34" s="167">
        <f>(J34/D34)*100</f>
        <v>128.09753695343912</v>
      </c>
      <c r="M34" s="177"/>
      <c r="N34" s="179" t="s">
        <v>36</v>
      </c>
      <c r="O34" s="179"/>
      <c r="P34" s="67"/>
    </row>
    <row r="35" spans="1:16" x14ac:dyDescent="0.25">
      <c r="A35" s="66" t="s">
        <v>38</v>
      </c>
      <c r="B35" s="181" t="s">
        <v>39</v>
      </c>
      <c r="C35" s="181"/>
      <c r="D35" s="167">
        <v>0</v>
      </c>
      <c r="E35" s="177"/>
      <c r="F35" s="169">
        <v>1592.68</v>
      </c>
      <c r="G35" s="169"/>
      <c r="H35" s="178" t="s">
        <v>40</v>
      </c>
      <c r="I35" s="168"/>
      <c r="J35" s="169">
        <v>876.87</v>
      </c>
      <c r="K35" s="169"/>
      <c r="L35" s="167">
        <v>0</v>
      </c>
      <c r="M35" s="177"/>
      <c r="N35" s="179" t="s">
        <v>41</v>
      </c>
      <c r="O35" s="179"/>
      <c r="P35" s="67"/>
    </row>
    <row r="36" spans="1:16" x14ac:dyDescent="0.25">
      <c r="A36" s="64"/>
      <c r="B36" s="196" t="s">
        <v>42</v>
      </c>
      <c r="C36" s="196"/>
      <c r="D36" s="197" t="s">
        <v>43</v>
      </c>
      <c r="E36" s="198"/>
      <c r="F36" s="188" t="s">
        <v>40</v>
      </c>
      <c r="G36" s="188"/>
      <c r="H36" s="197" t="s">
        <v>40</v>
      </c>
      <c r="I36" s="198"/>
      <c r="J36" s="188" t="s">
        <v>44</v>
      </c>
      <c r="K36" s="188"/>
      <c r="L36" s="197" t="s">
        <v>43</v>
      </c>
      <c r="M36" s="198"/>
      <c r="N36" s="188" t="s">
        <v>45</v>
      </c>
      <c r="O36" s="188"/>
      <c r="P36" s="64"/>
    </row>
    <row r="37" spans="1:16" x14ac:dyDescent="0.25">
      <c r="A37" s="68" t="s">
        <v>46</v>
      </c>
      <c r="B37" s="189" t="s">
        <v>47</v>
      </c>
      <c r="C37" s="189"/>
      <c r="D37" s="190">
        <v>0</v>
      </c>
      <c r="E37" s="191"/>
      <c r="F37" s="192">
        <v>1592.68</v>
      </c>
      <c r="G37" s="192"/>
      <c r="H37" s="193" t="s">
        <v>40</v>
      </c>
      <c r="I37" s="194"/>
      <c r="J37" s="192">
        <v>876.87</v>
      </c>
      <c r="K37" s="192"/>
      <c r="L37" s="190">
        <v>0</v>
      </c>
      <c r="M37" s="191"/>
      <c r="N37" s="195" t="s">
        <v>41</v>
      </c>
      <c r="O37" s="195"/>
      <c r="P37" s="64"/>
    </row>
    <row r="38" spans="1:16" x14ac:dyDescent="0.25">
      <c r="A38" s="68" t="s">
        <v>48</v>
      </c>
      <c r="B38" s="189" t="s">
        <v>49</v>
      </c>
      <c r="C38" s="189"/>
      <c r="D38" s="190">
        <v>0</v>
      </c>
      <c r="E38" s="191"/>
      <c r="F38" s="192">
        <v>1592.68</v>
      </c>
      <c r="G38" s="192"/>
      <c r="H38" s="193" t="s">
        <v>40</v>
      </c>
      <c r="I38" s="194"/>
      <c r="J38" s="192">
        <v>876.87</v>
      </c>
      <c r="K38" s="192"/>
      <c r="L38" s="190">
        <v>0</v>
      </c>
      <c r="M38" s="191"/>
      <c r="N38" s="195" t="s">
        <v>41</v>
      </c>
      <c r="O38" s="195"/>
      <c r="P38" s="64"/>
    </row>
    <row r="39" spans="1:16" x14ac:dyDescent="0.25">
      <c r="A39" s="66" t="s">
        <v>50</v>
      </c>
      <c r="B39" s="176" t="s">
        <v>51</v>
      </c>
      <c r="C39" s="176"/>
      <c r="D39" s="167">
        <v>0.01</v>
      </c>
      <c r="E39" s="177"/>
      <c r="F39" s="169">
        <v>0.13</v>
      </c>
      <c r="G39" s="169"/>
      <c r="H39" s="178" t="s">
        <v>52</v>
      </c>
      <c r="I39" s="168"/>
      <c r="J39" s="169">
        <v>1.44</v>
      </c>
      <c r="K39" s="169"/>
      <c r="L39" s="167">
        <f>L40</f>
        <v>14400</v>
      </c>
      <c r="M39" s="177"/>
      <c r="N39" s="179" t="s">
        <v>53</v>
      </c>
      <c r="O39" s="179"/>
      <c r="P39" s="67"/>
    </row>
    <row r="40" spans="1:16" x14ac:dyDescent="0.25">
      <c r="A40" s="64"/>
      <c r="B40" s="200" t="s">
        <v>54</v>
      </c>
      <c r="C40" s="200"/>
      <c r="D40" s="197">
        <v>0.01</v>
      </c>
      <c r="E40" s="198"/>
      <c r="F40" s="188" t="s">
        <v>52</v>
      </c>
      <c r="G40" s="188"/>
      <c r="H40" s="197" t="s">
        <v>52</v>
      </c>
      <c r="I40" s="198"/>
      <c r="J40" s="188" t="s">
        <v>55</v>
      </c>
      <c r="K40" s="188"/>
      <c r="L40" s="190">
        <f>(J40/D40)*100</f>
        <v>14400</v>
      </c>
      <c r="M40" s="191"/>
      <c r="N40" s="188" t="s">
        <v>56</v>
      </c>
      <c r="O40" s="188"/>
      <c r="P40" s="64"/>
    </row>
    <row r="41" spans="1:16" x14ac:dyDescent="0.25">
      <c r="A41" s="68" t="s">
        <v>57</v>
      </c>
      <c r="B41" s="199" t="s">
        <v>58</v>
      </c>
      <c r="C41" s="199"/>
      <c r="D41" s="190">
        <v>0.01</v>
      </c>
      <c r="E41" s="191"/>
      <c r="F41" s="192">
        <v>0.13</v>
      </c>
      <c r="G41" s="192"/>
      <c r="H41" s="193" t="s">
        <v>52</v>
      </c>
      <c r="I41" s="194"/>
      <c r="J41" s="192">
        <v>1.44</v>
      </c>
      <c r="K41" s="192"/>
      <c r="L41" s="190">
        <f>(J41/D41)*100</f>
        <v>14400</v>
      </c>
      <c r="M41" s="191"/>
      <c r="N41" s="195" t="s">
        <v>53</v>
      </c>
      <c r="O41" s="195"/>
      <c r="P41" s="64"/>
    </row>
    <row r="42" spans="1:16" x14ac:dyDescent="0.25">
      <c r="A42" s="68" t="s">
        <v>59</v>
      </c>
      <c r="B42" s="189" t="s">
        <v>60</v>
      </c>
      <c r="C42" s="189"/>
      <c r="D42" s="190">
        <v>0.01</v>
      </c>
      <c r="E42" s="191"/>
      <c r="F42" s="192">
        <v>0.13</v>
      </c>
      <c r="G42" s="192"/>
      <c r="H42" s="193" t="s">
        <v>52</v>
      </c>
      <c r="I42" s="194"/>
      <c r="J42" s="192">
        <v>1.44</v>
      </c>
      <c r="K42" s="192"/>
      <c r="L42" s="190">
        <f>(J42/D42)*100</f>
        <v>14400</v>
      </c>
      <c r="M42" s="191"/>
      <c r="N42" s="195" t="s">
        <v>53</v>
      </c>
      <c r="O42" s="195"/>
      <c r="P42" s="64"/>
    </row>
    <row r="43" spans="1:16" x14ac:dyDescent="0.25">
      <c r="A43" s="66" t="s">
        <v>61</v>
      </c>
      <c r="B43" s="181" t="s">
        <v>62</v>
      </c>
      <c r="C43" s="181"/>
      <c r="D43" s="167">
        <v>5828.97</v>
      </c>
      <c r="E43" s="177"/>
      <c r="F43" s="169">
        <v>60468.25</v>
      </c>
      <c r="G43" s="169"/>
      <c r="H43" s="178" t="s">
        <v>63</v>
      </c>
      <c r="I43" s="168"/>
      <c r="J43" s="169">
        <v>37242.07</v>
      </c>
      <c r="K43" s="169"/>
      <c r="L43" s="167">
        <v>0</v>
      </c>
      <c r="M43" s="177"/>
      <c r="N43" s="179" t="s">
        <v>64</v>
      </c>
      <c r="O43" s="179"/>
      <c r="P43" s="67"/>
    </row>
    <row r="44" spans="1:16" x14ac:dyDescent="0.25">
      <c r="A44" s="69"/>
      <c r="B44" s="201" t="s">
        <v>65</v>
      </c>
      <c r="C44" s="201"/>
      <c r="D44" s="202">
        <v>0</v>
      </c>
      <c r="E44" s="203"/>
      <c r="F44" s="204">
        <v>278.72000000000003</v>
      </c>
      <c r="G44" s="205"/>
      <c r="H44" s="204">
        <v>278.72000000000003</v>
      </c>
      <c r="I44" s="205"/>
      <c r="J44" s="206">
        <v>1764.26</v>
      </c>
      <c r="K44" s="205"/>
      <c r="L44" s="70"/>
      <c r="M44" s="70"/>
      <c r="N44" s="207">
        <f>J44/H44*100</f>
        <v>632.9865097588978</v>
      </c>
      <c r="O44" s="208"/>
      <c r="P44" s="64"/>
    </row>
    <row r="45" spans="1:16" ht="22.5" x14ac:dyDescent="0.25">
      <c r="A45" s="69"/>
      <c r="B45" s="71" t="s">
        <v>54</v>
      </c>
      <c r="C45" s="71"/>
      <c r="D45" s="202">
        <v>0</v>
      </c>
      <c r="E45" s="203"/>
      <c r="F45" s="206">
        <v>51621.21</v>
      </c>
      <c r="G45" s="205"/>
      <c r="H45" s="206">
        <v>51621.21</v>
      </c>
      <c r="I45" s="212"/>
      <c r="J45" s="206">
        <v>35477.81</v>
      </c>
      <c r="K45" s="205"/>
      <c r="L45" s="70"/>
      <c r="M45" s="70"/>
      <c r="N45" s="207">
        <f>J45/F45*100</f>
        <v>68.727195662403105</v>
      </c>
      <c r="O45" s="208"/>
      <c r="P45" s="64"/>
    </row>
    <row r="46" spans="1:16" x14ac:dyDescent="0.25">
      <c r="A46" s="69"/>
      <c r="B46" s="209" t="s">
        <v>66</v>
      </c>
      <c r="C46" s="209"/>
      <c r="D46" s="202">
        <v>116.8</v>
      </c>
      <c r="E46" s="203"/>
      <c r="F46" s="204"/>
      <c r="G46" s="205"/>
      <c r="H46" s="204"/>
      <c r="I46" s="205"/>
      <c r="J46" s="204"/>
      <c r="K46" s="205"/>
      <c r="L46" s="72">
        <f>(J46/D46)*100</f>
        <v>0</v>
      </c>
      <c r="M46" s="72"/>
      <c r="N46" s="204"/>
      <c r="O46" s="205"/>
      <c r="P46" s="64"/>
    </row>
    <row r="47" spans="1:16" x14ac:dyDescent="0.25">
      <c r="A47" s="69"/>
      <c r="B47" s="209" t="s">
        <v>67</v>
      </c>
      <c r="C47" s="209"/>
      <c r="D47" s="210">
        <v>5712.18</v>
      </c>
      <c r="E47" s="211"/>
      <c r="F47" s="206">
        <v>8568.32</v>
      </c>
      <c r="G47" s="205"/>
      <c r="H47" s="206">
        <v>8568.32</v>
      </c>
      <c r="I47" s="212"/>
      <c r="J47" s="206"/>
      <c r="K47" s="205"/>
      <c r="L47" s="72">
        <f>(J47/D47)*100</f>
        <v>0</v>
      </c>
      <c r="M47" s="72"/>
      <c r="N47" s="204"/>
      <c r="O47" s="205"/>
      <c r="P47" s="64"/>
    </row>
    <row r="48" spans="1:16" x14ac:dyDescent="0.25">
      <c r="A48" s="68" t="s">
        <v>68</v>
      </c>
      <c r="B48" s="199" t="s">
        <v>69</v>
      </c>
      <c r="C48" s="199"/>
      <c r="D48" s="190">
        <v>5827.97</v>
      </c>
      <c r="E48" s="191"/>
      <c r="F48" s="192">
        <v>60468.25</v>
      </c>
      <c r="G48" s="192"/>
      <c r="H48" s="193" t="s">
        <v>63</v>
      </c>
      <c r="I48" s="194"/>
      <c r="J48" s="213">
        <v>37242.07</v>
      </c>
      <c r="K48" s="213"/>
      <c r="L48" s="190">
        <f>(J48/D48)*100</f>
        <v>639.02302173827252</v>
      </c>
      <c r="M48" s="191"/>
      <c r="N48" s="195" t="s">
        <v>64</v>
      </c>
      <c r="O48" s="195"/>
      <c r="P48" s="64"/>
    </row>
    <row r="49" spans="1:16" x14ac:dyDescent="0.25">
      <c r="A49" s="68" t="s">
        <v>70</v>
      </c>
      <c r="B49" s="199" t="s">
        <v>71</v>
      </c>
      <c r="C49" s="199"/>
      <c r="D49" s="190">
        <v>5828.97</v>
      </c>
      <c r="E49" s="191"/>
      <c r="F49" s="192">
        <v>60468.25</v>
      </c>
      <c r="G49" s="192"/>
      <c r="H49" s="193" t="s">
        <v>63</v>
      </c>
      <c r="I49" s="194"/>
      <c r="J49" s="192">
        <v>37242.07</v>
      </c>
      <c r="K49" s="192"/>
      <c r="L49" s="190">
        <f>(J49/D49)*100</f>
        <v>638.91339293219892</v>
      </c>
      <c r="M49" s="191"/>
      <c r="N49" s="195" t="s">
        <v>64</v>
      </c>
      <c r="O49" s="195"/>
      <c r="P49" s="64"/>
    </row>
    <row r="50" spans="1:16" x14ac:dyDescent="0.25">
      <c r="A50" s="66" t="s">
        <v>72</v>
      </c>
      <c r="B50" s="181" t="s">
        <v>73</v>
      </c>
      <c r="C50" s="181"/>
      <c r="D50" s="167">
        <v>25765.48</v>
      </c>
      <c r="E50" s="177"/>
      <c r="F50" s="169">
        <v>1905.1</v>
      </c>
      <c r="G50" s="169"/>
      <c r="H50" s="178" t="s">
        <v>74</v>
      </c>
      <c r="I50" s="168"/>
      <c r="J50" s="169">
        <v>159.87</v>
      </c>
      <c r="K50" s="169"/>
      <c r="L50" s="167">
        <f>(J50/D50)*100</f>
        <v>0.6204813572268012</v>
      </c>
      <c r="M50" s="177"/>
      <c r="N50" s="179" t="s">
        <v>75</v>
      </c>
      <c r="O50" s="179"/>
      <c r="P50" s="67"/>
    </row>
    <row r="51" spans="1:16" x14ac:dyDescent="0.25">
      <c r="A51" s="64"/>
      <c r="B51" s="196" t="s">
        <v>76</v>
      </c>
      <c r="C51" s="196"/>
      <c r="D51" s="214" t="s">
        <v>77</v>
      </c>
      <c r="E51" s="214"/>
      <c r="F51" s="214" t="s">
        <v>78</v>
      </c>
      <c r="G51" s="214"/>
      <c r="H51" s="214" t="s">
        <v>78</v>
      </c>
      <c r="I51" s="214"/>
      <c r="J51" s="214" t="s">
        <v>79</v>
      </c>
      <c r="K51" s="214"/>
      <c r="L51" s="214">
        <v>0.62</v>
      </c>
      <c r="M51" s="214"/>
      <c r="N51" s="214" t="s">
        <v>80</v>
      </c>
      <c r="O51" s="214"/>
      <c r="P51" s="64"/>
    </row>
    <row r="52" spans="1:16" x14ac:dyDescent="0.25">
      <c r="A52" s="64"/>
      <c r="B52" s="196"/>
      <c r="C52" s="196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64"/>
    </row>
    <row r="53" spans="1:16" x14ac:dyDescent="0.25">
      <c r="A53" s="68" t="s">
        <v>81</v>
      </c>
      <c r="B53" s="189" t="s">
        <v>82</v>
      </c>
      <c r="C53" s="189"/>
      <c r="D53" s="190">
        <v>25765.48</v>
      </c>
      <c r="E53" s="191"/>
      <c r="F53" s="192">
        <v>288.94</v>
      </c>
      <c r="G53" s="192"/>
      <c r="H53" s="193" t="s">
        <v>83</v>
      </c>
      <c r="I53" s="194"/>
      <c r="J53" s="192">
        <v>159.87</v>
      </c>
      <c r="K53" s="192"/>
      <c r="L53" s="190">
        <f>(J53/D53)*100</f>
        <v>0.6204813572268012</v>
      </c>
      <c r="M53" s="191"/>
      <c r="N53" s="195" t="s">
        <v>84</v>
      </c>
      <c r="O53" s="195"/>
      <c r="P53" s="64"/>
    </row>
    <row r="54" spans="1:16" x14ac:dyDescent="0.25">
      <c r="A54" s="68" t="s">
        <v>85</v>
      </c>
      <c r="B54" s="199" t="s">
        <v>86</v>
      </c>
      <c r="C54" s="199"/>
      <c r="D54" s="190">
        <v>25765.48</v>
      </c>
      <c r="E54" s="191"/>
      <c r="F54" s="192">
        <v>288.94</v>
      </c>
      <c r="G54" s="192"/>
      <c r="H54" s="193" t="s">
        <v>83</v>
      </c>
      <c r="I54" s="194"/>
      <c r="J54" s="192">
        <v>159.87</v>
      </c>
      <c r="K54" s="192"/>
      <c r="L54" s="190">
        <f>(J54/D54)*100</f>
        <v>0.6204813572268012</v>
      </c>
      <c r="M54" s="191"/>
      <c r="N54" s="195" t="s">
        <v>84</v>
      </c>
      <c r="O54" s="195"/>
      <c r="P54" s="64"/>
    </row>
    <row r="55" spans="1:16" x14ac:dyDescent="0.25">
      <c r="A55" s="68" t="s">
        <v>87</v>
      </c>
      <c r="B55" s="189" t="s">
        <v>88</v>
      </c>
      <c r="C55" s="189"/>
      <c r="D55" s="190">
        <v>0</v>
      </c>
      <c r="E55" s="191"/>
      <c r="F55" s="192">
        <v>663.61</v>
      </c>
      <c r="G55" s="192"/>
      <c r="H55" s="193" t="s">
        <v>89</v>
      </c>
      <c r="I55" s="194"/>
      <c r="J55" s="192">
        <v>0</v>
      </c>
      <c r="K55" s="192"/>
      <c r="L55" s="190">
        <v>0</v>
      </c>
      <c r="M55" s="191"/>
      <c r="N55" s="195" t="s">
        <v>90</v>
      </c>
      <c r="O55" s="195"/>
      <c r="P55" s="64"/>
    </row>
    <row r="56" spans="1:16" x14ac:dyDescent="0.25">
      <c r="A56" s="68" t="s">
        <v>91</v>
      </c>
      <c r="B56" s="199" t="s">
        <v>92</v>
      </c>
      <c r="C56" s="199"/>
      <c r="D56" s="190">
        <v>0</v>
      </c>
      <c r="E56" s="191"/>
      <c r="F56" s="192">
        <v>663.61</v>
      </c>
      <c r="G56" s="192"/>
      <c r="H56" s="193" t="s">
        <v>89</v>
      </c>
      <c r="I56" s="194"/>
      <c r="J56" s="192">
        <v>0</v>
      </c>
      <c r="K56" s="192"/>
      <c r="L56" s="190">
        <v>0</v>
      </c>
      <c r="M56" s="191"/>
      <c r="N56" s="195" t="s">
        <v>90</v>
      </c>
      <c r="O56" s="195"/>
      <c r="P56" s="64"/>
    </row>
    <row r="57" spans="1:16" x14ac:dyDescent="0.25">
      <c r="A57" s="66" t="s">
        <v>93</v>
      </c>
      <c r="B57" s="181" t="s">
        <v>94</v>
      </c>
      <c r="C57" s="181"/>
      <c r="D57" s="167">
        <v>104052.59</v>
      </c>
      <c r="E57" s="177"/>
      <c r="F57" s="169">
        <v>233294.42</v>
      </c>
      <c r="G57" s="169"/>
      <c r="H57" s="178" t="s">
        <v>95</v>
      </c>
      <c r="I57" s="168"/>
      <c r="J57" s="169">
        <v>135480.28</v>
      </c>
      <c r="K57" s="169"/>
      <c r="L57" s="167">
        <f>(J57/D57)*100</f>
        <v>130.20365951486647</v>
      </c>
      <c r="M57" s="177"/>
      <c r="N57" s="179" t="s">
        <v>96</v>
      </c>
      <c r="O57" s="179"/>
      <c r="P57" s="67"/>
    </row>
    <row r="58" spans="1:16" x14ac:dyDescent="0.25">
      <c r="A58" s="64"/>
      <c r="B58" s="200" t="s">
        <v>65</v>
      </c>
      <c r="C58" s="200"/>
      <c r="D58" s="215">
        <v>104052.59</v>
      </c>
      <c r="E58" s="216"/>
      <c r="F58" s="188" t="s">
        <v>95</v>
      </c>
      <c r="G58" s="188"/>
      <c r="H58" s="197" t="s">
        <v>95</v>
      </c>
      <c r="I58" s="198"/>
      <c r="J58" s="188" t="s">
        <v>97</v>
      </c>
      <c r="K58" s="188"/>
      <c r="L58" s="217">
        <v>130.19999999999999</v>
      </c>
      <c r="M58" s="218"/>
      <c r="N58" s="188" t="s">
        <v>98</v>
      </c>
      <c r="O58" s="188"/>
      <c r="P58" s="64"/>
    </row>
    <row r="59" spans="1:16" x14ac:dyDescent="0.25">
      <c r="A59" s="68" t="s">
        <v>99</v>
      </c>
      <c r="B59" s="189" t="s">
        <v>100</v>
      </c>
      <c r="C59" s="189"/>
      <c r="D59" s="190">
        <v>104052.59</v>
      </c>
      <c r="E59" s="191"/>
      <c r="F59" s="192">
        <v>233294.42</v>
      </c>
      <c r="G59" s="192"/>
      <c r="H59" s="193" t="s">
        <v>95</v>
      </c>
      <c r="I59" s="194"/>
      <c r="J59" s="192">
        <v>135480.28</v>
      </c>
      <c r="K59" s="192"/>
      <c r="L59" s="190">
        <f>(J59/D59)*100</f>
        <v>130.20365951486647</v>
      </c>
      <c r="M59" s="191"/>
      <c r="N59" s="195" t="s">
        <v>96</v>
      </c>
      <c r="O59" s="195"/>
      <c r="P59" s="64"/>
    </row>
    <row r="60" spans="1:16" x14ac:dyDescent="0.25">
      <c r="A60" s="68" t="s">
        <v>101</v>
      </c>
      <c r="B60" s="189" t="s">
        <v>100</v>
      </c>
      <c r="C60" s="189"/>
      <c r="D60" s="190">
        <v>104052.59</v>
      </c>
      <c r="E60" s="191"/>
      <c r="F60" s="192">
        <v>233294.42</v>
      </c>
      <c r="G60" s="192"/>
      <c r="H60" s="193" t="s">
        <v>95</v>
      </c>
      <c r="I60" s="194"/>
      <c r="J60" s="192">
        <v>135480.28</v>
      </c>
      <c r="K60" s="192"/>
      <c r="L60" s="190">
        <f>(J60/D60)*100</f>
        <v>130.20365951486647</v>
      </c>
      <c r="M60" s="191"/>
      <c r="N60" s="195" t="s">
        <v>96</v>
      </c>
      <c r="O60" s="195"/>
      <c r="P60" s="64"/>
    </row>
    <row r="61" spans="1:16" x14ac:dyDescent="0.25">
      <c r="A61" s="66" t="s">
        <v>102</v>
      </c>
      <c r="B61" s="181" t="s">
        <v>103</v>
      </c>
      <c r="C61" s="181"/>
      <c r="D61" s="167">
        <v>0</v>
      </c>
      <c r="E61" s="177"/>
      <c r="F61" s="169">
        <v>0.13</v>
      </c>
      <c r="G61" s="169"/>
      <c r="H61" s="178" t="s">
        <v>52</v>
      </c>
      <c r="I61" s="168"/>
      <c r="J61" s="169">
        <v>0</v>
      </c>
      <c r="K61" s="169"/>
      <c r="L61" s="167">
        <v>0</v>
      </c>
      <c r="M61" s="177"/>
      <c r="N61" s="179" t="s">
        <v>90</v>
      </c>
      <c r="O61" s="179"/>
      <c r="P61" s="67"/>
    </row>
    <row r="62" spans="1:16" x14ac:dyDescent="0.25">
      <c r="A62" s="64"/>
      <c r="B62" s="200" t="s">
        <v>54</v>
      </c>
      <c r="C62" s="200"/>
      <c r="D62" s="197" t="s">
        <v>43</v>
      </c>
      <c r="E62" s="198"/>
      <c r="F62" s="188" t="s">
        <v>52</v>
      </c>
      <c r="G62" s="188"/>
      <c r="H62" s="197" t="s">
        <v>52</v>
      </c>
      <c r="I62" s="198"/>
      <c r="J62" s="188" t="s">
        <v>43</v>
      </c>
      <c r="K62" s="188"/>
      <c r="L62" s="197" t="s">
        <v>43</v>
      </c>
      <c r="M62" s="198"/>
      <c r="N62" s="188" t="s">
        <v>43</v>
      </c>
      <c r="O62" s="188"/>
      <c r="P62" s="64"/>
    </row>
    <row r="63" spans="1:16" x14ac:dyDescent="0.25">
      <c r="A63" s="68" t="s">
        <v>104</v>
      </c>
      <c r="B63" s="199" t="s">
        <v>105</v>
      </c>
      <c r="C63" s="199"/>
      <c r="D63" s="190">
        <v>0</v>
      </c>
      <c r="E63" s="191"/>
      <c r="F63" s="192">
        <v>0.13</v>
      </c>
      <c r="G63" s="192"/>
      <c r="H63" s="193" t="s">
        <v>52</v>
      </c>
      <c r="I63" s="194"/>
      <c r="J63" s="192">
        <v>0</v>
      </c>
      <c r="K63" s="192"/>
      <c r="L63" s="190">
        <v>0</v>
      </c>
      <c r="M63" s="191"/>
      <c r="N63" s="195" t="s">
        <v>90</v>
      </c>
      <c r="O63" s="195"/>
      <c r="P63" s="64"/>
    </row>
    <row r="64" spans="1:16" x14ac:dyDescent="0.25">
      <c r="A64" s="68" t="s">
        <v>106</v>
      </c>
      <c r="B64" s="199" t="s">
        <v>105</v>
      </c>
      <c r="C64" s="199"/>
      <c r="D64" s="190">
        <v>0</v>
      </c>
      <c r="E64" s="191"/>
      <c r="F64" s="192">
        <v>0.13</v>
      </c>
      <c r="G64" s="192"/>
      <c r="H64" s="193" t="s">
        <v>52</v>
      </c>
      <c r="I64" s="194"/>
      <c r="J64" s="192">
        <v>0</v>
      </c>
      <c r="K64" s="192"/>
      <c r="L64" s="190">
        <v>0</v>
      </c>
      <c r="M64" s="191"/>
      <c r="N64" s="195" t="s">
        <v>90</v>
      </c>
      <c r="O64" s="195"/>
      <c r="P64" s="64"/>
    </row>
    <row r="69" spans="1:16" x14ac:dyDescent="0.25">
      <c r="A69" s="219" t="s">
        <v>3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</row>
    <row r="70" spans="1:16" x14ac:dyDescent="0.25">
      <c r="A70" s="219" t="s">
        <v>4</v>
      </c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</row>
    <row r="71" spans="1:16" ht="25.5" x14ac:dyDescent="0.25">
      <c r="A71" s="64"/>
      <c r="B71" s="64"/>
      <c r="C71" s="65" t="s">
        <v>5</v>
      </c>
      <c r="D71" s="164">
        <f>D75+D130</f>
        <v>140461.37</v>
      </c>
      <c r="E71" s="165"/>
      <c r="F71" s="166">
        <v>296308.15999999997</v>
      </c>
      <c r="G71" s="166"/>
      <c r="H71" s="164">
        <v>296308.15999999997</v>
      </c>
      <c r="I71" s="165"/>
      <c r="J71" s="166">
        <v>156973.45000000001</v>
      </c>
      <c r="K71" s="166"/>
      <c r="L71" s="166">
        <f>J71/D71*100</f>
        <v>111.75560226986254</v>
      </c>
      <c r="M71" s="166"/>
      <c r="N71" s="166"/>
      <c r="O71" s="73">
        <v>52.976418199215303</v>
      </c>
      <c r="P71" s="73"/>
    </row>
    <row r="72" spans="1:16" x14ac:dyDescent="0.25">
      <c r="A72" s="65" t="s">
        <v>6</v>
      </c>
      <c r="B72" s="187" t="s">
        <v>7</v>
      </c>
      <c r="C72" s="187"/>
      <c r="D72" s="160" t="s">
        <v>8</v>
      </c>
      <c r="E72" s="160"/>
      <c r="F72" s="160" t="s">
        <v>9</v>
      </c>
      <c r="G72" s="160"/>
      <c r="H72" s="160" t="s">
        <v>10</v>
      </c>
      <c r="I72" s="160"/>
      <c r="J72" s="160" t="s">
        <v>11</v>
      </c>
      <c r="K72" s="160"/>
      <c r="L72" s="160" t="s">
        <v>12</v>
      </c>
      <c r="M72" s="160"/>
      <c r="N72" s="160"/>
      <c r="O72" s="221" t="s">
        <v>13</v>
      </c>
      <c r="P72" s="222"/>
    </row>
    <row r="73" spans="1:16" x14ac:dyDescent="0.25">
      <c r="A73" s="64"/>
      <c r="B73" s="187"/>
      <c r="C73" s="187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223"/>
      <c r="P73" s="224"/>
    </row>
    <row r="74" spans="1:16" x14ac:dyDescent="0.25">
      <c r="A74" s="64"/>
      <c r="B74" s="171"/>
      <c r="C74" s="172"/>
      <c r="D74" s="173" t="s">
        <v>14</v>
      </c>
      <c r="E74" s="174"/>
      <c r="F74" s="173" t="s">
        <v>15</v>
      </c>
      <c r="G74" s="174"/>
      <c r="H74" s="173" t="s">
        <v>16</v>
      </c>
      <c r="I74" s="174"/>
      <c r="J74" s="173" t="s">
        <v>17</v>
      </c>
      <c r="K74" s="174"/>
      <c r="L74" s="173" t="s">
        <v>18</v>
      </c>
      <c r="M74" s="174"/>
      <c r="N74" s="64"/>
      <c r="O74" s="173" t="s">
        <v>19</v>
      </c>
      <c r="P74" s="174"/>
    </row>
    <row r="75" spans="1:16" x14ac:dyDescent="0.25">
      <c r="A75" s="66" t="s">
        <v>20</v>
      </c>
      <c r="B75" s="176" t="s">
        <v>21</v>
      </c>
      <c r="C75" s="176"/>
      <c r="D75" s="167">
        <f>D76+D86+D120</f>
        <v>137687.47</v>
      </c>
      <c r="E75" s="177"/>
      <c r="F75" s="169">
        <v>293097.59999999998</v>
      </c>
      <c r="G75" s="169"/>
      <c r="H75" s="178" t="s">
        <v>22</v>
      </c>
      <c r="I75" s="168"/>
      <c r="J75" s="169">
        <v>156123.78</v>
      </c>
      <c r="K75" s="169"/>
      <c r="L75" s="169">
        <f>J75/D75*100</f>
        <v>113.38996932691114</v>
      </c>
      <c r="M75" s="169"/>
      <c r="N75" s="169"/>
      <c r="O75" s="225" t="s">
        <v>23</v>
      </c>
      <c r="P75" s="226"/>
    </row>
    <row r="76" spans="1:16" x14ac:dyDescent="0.25">
      <c r="A76" s="66" t="s">
        <v>107</v>
      </c>
      <c r="B76" s="176" t="s">
        <v>108</v>
      </c>
      <c r="C76" s="176"/>
      <c r="D76" s="167">
        <f>D80+D82+D84</f>
        <v>101596.40000000001</v>
      </c>
      <c r="E76" s="177"/>
      <c r="F76" s="169">
        <v>208695.59</v>
      </c>
      <c r="G76" s="169"/>
      <c r="H76" s="178" t="s">
        <v>109</v>
      </c>
      <c r="I76" s="168"/>
      <c r="J76" s="169">
        <v>113220.75</v>
      </c>
      <c r="K76" s="169"/>
      <c r="L76" s="169">
        <f>J76/D76*100</f>
        <v>111.44169478446086</v>
      </c>
      <c r="M76" s="169"/>
      <c r="N76" s="169"/>
      <c r="O76" s="225" t="s">
        <v>110</v>
      </c>
      <c r="P76" s="226"/>
    </row>
    <row r="77" spans="1:16" x14ac:dyDescent="0.25">
      <c r="A77" s="64"/>
      <c r="B77" s="209" t="s">
        <v>111</v>
      </c>
      <c r="C77" s="209"/>
      <c r="D77" s="214" t="s">
        <v>112</v>
      </c>
      <c r="E77" s="214"/>
      <c r="F77" s="214" t="s">
        <v>113</v>
      </c>
      <c r="G77" s="214"/>
      <c r="H77" s="214" t="s">
        <v>113</v>
      </c>
      <c r="I77" s="214"/>
      <c r="J77" s="214" t="s">
        <v>114</v>
      </c>
      <c r="K77" s="214"/>
      <c r="L77" s="214" t="s">
        <v>115</v>
      </c>
      <c r="M77" s="214"/>
      <c r="N77" s="214"/>
      <c r="O77" s="204" t="s">
        <v>116</v>
      </c>
      <c r="P77" s="205"/>
    </row>
    <row r="78" spans="1:16" x14ac:dyDescent="0.25">
      <c r="A78" s="64"/>
      <c r="B78" s="209"/>
      <c r="C78" s="209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04"/>
      <c r="P78" s="205"/>
    </row>
    <row r="79" spans="1:16" x14ac:dyDescent="0.25">
      <c r="A79" s="64"/>
      <c r="B79" s="209"/>
      <c r="C79" s="209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04"/>
      <c r="P79" s="205"/>
    </row>
    <row r="80" spans="1:16" x14ac:dyDescent="0.25">
      <c r="A80" s="68" t="s">
        <v>117</v>
      </c>
      <c r="B80" s="227" t="s">
        <v>118</v>
      </c>
      <c r="C80" s="227"/>
      <c r="D80" s="190">
        <v>69355.600000000006</v>
      </c>
      <c r="E80" s="191"/>
      <c r="F80" s="192">
        <v>172871.99</v>
      </c>
      <c r="G80" s="192"/>
      <c r="H80" s="193" t="s">
        <v>119</v>
      </c>
      <c r="I80" s="194"/>
      <c r="J80" s="192">
        <v>96900.36</v>
      </c>
      <c r="K80" s="192"/>
      <c r="L80" s="192">
        <f t="shared" ref="L80:L86" si="0">J80/D80*100</f>
        <v>139.71526452081736</v>
      </c>
      <c r="M80" s="192"/>
      <c r="N80" s="192"/>
      <c r="O80" s="204" t="s">
        <v>120</v>
      </c>
      <c r="P80" s="205"/>
    </row>
    <row r="81" spans="1:16" x14ac:dyDescent="0.25">
      <c r="A81" s="68" t="s">
        <v>121</v>
      </c>
      <c r="B81" s="227" t="s">
        <v>122</v>
      </c>
      <c r="C81" s="227"/>
      <c r="D81" s="190">
        <v>69355.600000000006</v>
      </c>
      <c r="E81" s="191"/>
      <c r="F81" s="192">
        <v>172871.99</v>
      </c>
      <c r="G81" s="192"/>
      <c r="H81" s="193" t="s">
        <v>119</v>
      </c>
      <c r="I81" s="194"/>
      <c r="J81" s="192">
        <v>96900.36</v>
      </c>
      <c r="K81" s="192"/>
      <c r="L81" s="192">
        <f t="shared" si="0"/>
        <v>139.71526452081736</v>
      </c>
      <c r="M81" s="192"/>
      <c r="N81" s="192"/>
      <c r="O81" s="204" t="s">
        <v>120</v>
      </c>
      <c r="P81" s="205"/>
    </row>
    <row r="82" spans="1:16" x14ac:dyDescent="0.25">
      <c r="A82" s="68" t="s">
        <v>123</v>
      </c>
      <c r="B82" s="227" t="s">
        <v>124</v>
      </c>
      <c r="C82" s="227"/>
      <c r="D82" s="190">
        <v>597.25</v>
      </c>
      <c r="E82" s="191"/>
      <c r="F82" s="192">
        <v>7299.75</v>
      </c>
      <c r="G82" s="192"/>
      <c r="H82" s="193" t="s">
        <v>125</v>
      </c>
      <c r="I82" s="194"/>
      <c r="J82" s="192">
        <v>331.81</v>
      </c>
      <c r="K82" s="192"/>
      <c r="L82" s="192">
        <f t="shared" si="0"/>
        <v>55.556299706990373</v>
      </c>
      <c r="M82" s="192"/>
      <c r="N82" s="192"/>
      <c r="O82" s="204" t="s">
        <v>126</v>
      </c>
      <c r="P82" s="205"/>
    </row>
    <row r="83" spans="1:16" x14ac:dyDescent="0.25">
      <c r="A83" s="68" t="s">
        <v>127</v>
      </c>
      <c r="B83" s="227" t="s">
        <v>124</v>
      </c>
      <c r="C83" s="227"/>
      <c r="D83" s="190">
        <v>597.25</v>
      </c>
      <c r="E83" s="191"/>
      <c r="F83" s="192">
        <v>7299.75</v>
      </c>
      <c r="G83" s="192"/>
      <c r="H83" s="193" t="s">
        <v>125</v>
      </c>
      <c r="I83" s="194"/>
      <c r="J83" s="192">
        <v>331.81</v>
      </c>
      <c r="K83" s="192"/>
      <c r="L83" s="192">
        <f t="shared" si="0"/>
        <v>55.556299706990373</v>
      </c>
      <c r="M83" s="192"/>
      <c r="N83" s="192"/>
      <c r="O83" s="204" t="s">
        <v>126</v>
      </c>
      <c r="P83" s="205"/>
    </row>
    <row r="84" spans="1:16" x14ac:dyDescent="0.25">
      <c r="A84" s="68" t="s">
        <v>128</v>
      </c>
      <c r="B84" s="227" t="s">
        <v>129</v>
      </c>
      <c r="C84" s="227"/>
      <c r="D84" s="190">
        <v>31643.55</v>
      </c>
      <c r="E84" s="191"/>
      <c r="F84" s="192">
        <v>28523.85</v>
      </c>
      <c r="G84" s="192"/>
      <c r="H84" s="193" t="s">
        <v>130</v>
      </c>
      <c r="I84" s="194"/>
      <c r="J84" s="192">
        <v>15988.58</v>
      </c>
      <c r="K84" s="192"/>
      <c r="L84" s="192">
        <f t="shared" si="0"/>
        <v>50.527137441911542</v>
      </c>
      <c r="M84" s="192"/>
      <c r="N84" s="192"/>
      <c r="O84" s="204" t="s">
        <v>120</v>
      </c>
      <c r="P84" s="205"/>
    </row>
    <row r="85" spans="1:16" x14ac:dyDescent="0.25">
      <c r="A85" s="68" t="s">
        <v>131</v>
      </c>
      <c r="B85" s="228" t="s">
        <v>132</v>
      </c>
      <c r="C85" s="228"/>
      <c r="D85" s="190">
        <v>11994.6</v>
      </c>
      <c r="E85" s="191"/>
      <c r="F85" s="192">
        <v>28523.85</v>
      </c>
      <c r="G85" s="192"/>
      <c r="H85" s="193" t="s">
        <v>130</v>
      </c>
      <c r="I85" s="194"/>
      <c r="J85" s="192">
        <v>15988.58</v>
      </c>
      <c r="K85" s="192"/>
      <c r="L85" s="192">
        <f t="shared" si="0"/>
        <v>133.29815083454218</v>
      </c>
      <c r="M85" s="192"/>
      <c r="N85" s="192"/>
      <c r="O85" s="204" t="s">
        <v>120</v>
      </c>
      <c r="P85" s="205"/>
    </row>
    <row r="86" spans="1:16" x14ac:dyDescent="0.25">
      <c r="A86" s="66" t="s">
        <v>133</v>
      </c>
      <c r="B86" s="176" t="s">
        <v>134</v>
      </c>
      <c r="C86" s="176"/>
      <c r="D86" s="167">
        <f>D92+D97+D104+D113</f>
        <v>35746.159999999996</v>
      </c>
      <c r="E86" s="177"/>
      <c r="F86" s="169">
        <v>83384.31</v>
      </c>
      <c r="G86" s="169"/>
      <c r="H86" s="178" t="s">
        <v>135</v>
      </c>
      <c r="I86" s="168"/>
      <c r="J86" s="169">
        <v>42589.98</v>
      </c>
      <c r="K86" s="169"/>
      <c r="L86" s="169">
        <f t="shared" si="0"/>
        <v>119.1456089269449</v>
      </c>
      <c r="M86" s="169"/>
      <c r="N86" s="169"/>
      <c r="O86" s="225" t="s">
        <v>136</v>
      </c>
      <c r="P86" s="226"/>
    </row>
    <row r="87" spans="1:16" x14ac:dyDescent="0.25">
      <c r="A87" s="64"/>
      <c r="B87" s="209" t="s">
        <v>137</v>
      </c>
      <c r="C87" s="209"/>
      <c r="D87" s="214" t="s">
        <v>138</v>
      </c>
      <c r="E87" s="214"/>
      <c r="F87" s="214" t="s">
        <v>139</v>
      </c>
      <c r="G87" s="214"/>
      <c r="H87" s="214" t="s">
        <v>139</v>
      </c>
      <c r="I87" s="214"/>
      <c r="J87" s="214" t="s">
        <v>140</v>
      </c>
      <c r="K87" s="214"/>
      <c r="L87" s="214" t="s">
        <v>141</v>
      </c>
      <c r="M87" s="214"/>
      <c r="N87" s="214"/>
      <c r="O87" s="204" t="s">
        <v>142</v>
      </c>
      <c r="P87" s="205"/>
    </row>
    <row r="88" spans="1:16" x14ac:dyDescent="0.25">
      <c r="A88" s="64"/>
      <c r="B88" s="209"/>
      <c r="C88" s="209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04"/>
      <c r="P88" s="205"/>
    </row>
    <row r="89" spans="1:16" x14ac:dyDescent="0.25">
      <c r="A89" s="64"/>
      <c r="B89" s="209"/>
      <c r="C89" s="209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04"/>
      <c r="P89" s="205"/>
    </row>
    <row r="90" spans="1:16" x14ac:dyDescent="0.25">
      <c r="A90" s="64"/>
      <c r="B90" s="209"/>
      <c r="C90" s="209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04"/>
      <c r="P90" s="205"/>
    </row>
    <row r="91" spans="1:16" x14ac:dyDescent="0.25">
      <c r="A91" s="64"/>
      <c r="B91" s="209"/>
      <c r="C91" s="209"/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04"/>
      <c r="P91" s="205"/>
    </row>
    <row r="92" spans="1:16" x14ac:dyDescent="0.25">
      <c r="A92" s="68" t="s">
        <v>143</v>
      </c>
      <c r="B92" s="227" t="s">
        <v>144</v>
      </c>
      <c r="C92" s="227"/>
      <c r="D92" s="190">
        <f>D93+D94+D95+D96</f>
        <v>6310.3700000000008</v>
      </c>
      <c r="E92" s="191"/>
      <c r="F92" s="192">
        <v>12398.84</v>
      </c>
      <c r="G92" s="192"/>
      <c r="H92" s="193" t="s">
        <v>145</v>
      </c>
      <c r="I92" s="194"/>
      <c r="J92" s="192">
        <v>6515.6</v>
      </c>
      <c r="K92" s="192"/>
      <c r="L92" s="192">
        <f t="shared" ref="L92:L117" si="1">J92/D92*100</f>
        <v>103.25226571500561</v>
      </c>
      <c r="M92" s="192"/>
      <c r="N92" s="192"/>
      <c r="O92" s="204" t="s">
        <v>146</v>
      </c>
      <c r="P92" s="205"/>
    </row>
    <row r="93" spans="1:16" x14ac:dyDescent="0.25">
      <c r="A93" s="68" t="s">
        <v>147</v>
      </c>
      <c r="B93" s="227" t="s">
        <v>148</v>
      </c>
      <c r="C93" s="227"/>
      <c r="D93" s="190">
        <v>604.22</v>
      </c>
      <c r="E93" s="191"/>
      <c r="F93" s="192">
        <v>796.33</v>
      </c>
      <c r="G93" s="192"/>
      <c r="H93" s="193" t="s">
        <v>149</v>
      </c>
      <c r="I93" s="194"/>
      <c r="J93" s="192">
        <v>326.67</v>
      </c>
      <c r="K93" s="192"/>
      <c r="L93" s="192">
        <f t="shared" si="1"/>
        <v>54.064744629439609</v>
      </c>
      <c r="M93" s="192"/>
      <c r="N93" s="192"/>
      <c r="O93" s="204" t="s">
        <v>150</v>
      </c>
      <c r="P93" s="205"/>
    </row>
    <row r="94" spans="1:16" x14ac:dyDescent="0.25">
      <c r="A94" s="68" t="s">
        <v>151</v>
      </c>
      <c r="B94" s="228" t="s">
        <v>152</v>
      </c>
      <c r="C94" s="228"/>
      <c r="D94" s="190">
        <v>4161.3900000000003</v>
      </c>
      <c r="E94" s="191"/>
      <c r="F94" s="192">
        <v>8336.99</v>
      </c>
      <c r="G94" s="192"/>
      <c r="H94" s="193" t="s">
        <v>153</v>
      </c>
      <c r="I94" s="194"/>
      <c r="J94" s="192">
        <v>4509.53</v>
      </c>
      <c r="K94" s="192"/>
      <c r="L94" s="192">
        <f t="shared" si="1"/>
        <v>108.36595464496237</v>
      </c>
      <c r="M94" s="192"/>
      <c r="N94" s="192"/>
      <c r="O94" s="204" t="s">
        <v>154</v>
      </c>
      <c r="P94" s="205"/>
    </row>
    <row r="95" spans="1:16" x14ac:dyDescent="0.25">
      <c r="A95" s="68" t="s">
        <v>155</v>
      </c>
      <c r="B95" s="227" t="s">
        <v>156</v>
      </c>
      <c r="C95" s="227"/>
      <c r="D95" s="190">
        <v>482.45</v>
      </c>
      <c r="E95" s="191"/>
      <c r="F95" s="192">
        <v>985.87</v>
      </c>
      <c r="G95" s="192"/>
      <c r="H95" s="193" t="s">
        <v>157</v>
      </c>
      <c r="I95" s="194"/>
      <c r="J95" s="192">
        <v>0</v>
      </c>
      <c r="K95" s="192"/>
      <c r="L95" s="192">
        <f t="shared" si="1"/>
        <v>0</v>
      </c>
      <c r="M95" s="192"/>
      <c r="N95" s="192"/>
      <c r="O95" s="204" t="s">
        <v>90</v>
      </c>
      <c r="P95" s="205"/>
    </row>
    <row r="96" spans="1:16" x14ac:dyDescent="0.25">
      <c r="A96" s="68" t="s">
        <v>158</v>
      </c>
      <c r="B96" s="227" t="s">
        <v>159</v>
      </c>
      <c r="C96" s="227"/>
      <c r="D96" s="190">
        <v>1062.31</v>
      </c>
      <c r="E96" s="191"/>
      <c r="F96" s="192">
        <v>2279.65</v>
      </c>
      <c r="G96" s="192"/>
      <c r="H96" s="193" t="s">
        <v>160</v>
      </c>
      <c r="I96" s="194"/>
      <c r="J96" s="192">
        <v>1679.4</v>
      </c>
      <c r="K96" s="192"/>
      <c r="L96" s="192">
        <f t="shared" si="1"/>
        <v>158.08944658338905</v>
      </c>
      <c r="M96" s="192"/>
      <c r="N96" s="192"/>
      <c r="O96" s="204" t="s">
        <v>161</v>
      </c>
      <c r="P96" s="205"/>
    </row>
    <row r="97" spans="1:16" x14ac:dyDescent="0.25">
      <c r="A97" s="68" t="s">
        <v>162</v>
      </c>
      <c r="B97" s="227" t="s">
        <v>163</v>
      </c>
      <c r="C97" s="227"/>
      <c r="D97" s="190">
        <f>D98+D99+D100+D101+D102+D103</f>
        <v>13183.73</v>
      </c>
      <c r="E97" s="191"/>
      <c r="F97" s="192">
        <v>37272.81</v>
      </c>
      <c r="G97" s="192"/>
      <c r="H97" s="193" t="s">
        <v>164</v>
      </c>
      <c r="I97" s="194"/>
      <c r="J97" s="192">
        <v>19341.57</v>
      </c>
      <c r="K97" s="192"/>
      <c r="L97" s="192">
        <f t="shared" si="1"/>
        <v>146.70787402351232</v>
      </c>
      <c r="M97" s="192"/>
      <c r="N97" s="192"/>
      <c r="O97" s="204" t="s">
        <v>165</v>
      </c>
      <c r="P97" s="205"/>
    </row>
    <row r="98" spans="1:16" x14ac:dyDescent="0.25">
      <c r="A98" s="68" t="s">
        <v>166</v>
      </c>
      <c r="B98" s="228" t="s">
        <v>167</v>
      </c>
      <c r="C98" s="228"/>
      <c r="D98" s="190">
        <v>2804.18</v>
      </c>
      <c r="E98" s="191"/>
      <c r="F98" s="192">
        <v>12306.31</v>
      </c>
      <c r="G98" s="192"/>
      <c r="H98" s="193" t="s">
        <v>168</v>
      </c>
      <c r="I98" s="194"/>
      <c r="J98" s="192">
        <v>5949.64</v>
      </c>
      <c r="K98" s="192"/>
      <c r="L98" s="192">
        <f t="shared" si="1"/>
        <v>212.1704027558859</v>
      </c>
      <c r="M98" s="192"/>
      <c r="N98" s="192"/>
      <c r="O98" s="204" t="s">
        <v>169</v>
      </c>
      <c r="P98" s="205"/>
    </row>
    <row r="99" spans="1:16" x14ac:dyDescent="0.25">
      <c r="A99" s="68" t="s">
        <v>170</v>
      </c>
      <c r="B99" s="227" t="s">
        <v>171</v>
      </c>
      <c r="C99" s="227"/>
      <c r="D99" s="190">
        <v>7049.7</v>
      </c>
      <c r="E99" s="191"/>
      <c r="F99" s="192">
        <v>12741.39</v>
      </c>
      <c r="G99" s="192"/>
      <c r="H99" s="193" t="s">
        <v>172</v>
      </c>
      <c r="I99" s="194"/>
      <c r="J99" s="192">
        <v>8241.0300000000007</v>
      </c>
      <c r="K99" s="192"/>
      <c r="L99" s="192">
        <f t="shared" si="1"/>
        <v>116.89901697944593</v>
      </c>
      <c r="M99" s="192"/>
      <c r="N99" s="192"/>
      <c r="O99" s="204" t="s">
        <v>173</v>
      </c>
      <c r="P99" s="205"/>
    </row>
    <row r="100" spans="1:16" x14ac:dyDescent="0.25">
      <c r="A100" s="68" t="s">
        <v>174</v>
      </c>
      <c r="B100" s="227" t="s">
        <v>175</v>
      </c>
      <c r="C100" s="227"/>
      <c r="D100" s="190">
        <v>2216.02</v>
      </c>
      <c r="E100" s="191"/>
      <c r="F100" s="192">
        <v>9330.42</v>
      </c>
      <c r="G100" s="192"/>
      <c r="H100" s="193" t="s">
        <v>176</v>
      </c>
      <c r="I100" s="194"/>
      <c r="J100" s="192">
        <v>3214.34</v>
      </c>
      <c r="K100" s="192"/>
      <c r="L100" s="192">
        <f t="shared" si="1"/>
        <v>145.05013492658009</v>
      </c>
      <c r="M100" s="192"/>
      <c r="N100" s="192"/>
      <c r="O100" s="204" t="s">
        <v>177</v>
      </c>
      <c r="P100" s="205"/>
    </row>
    <row r="101" spans="1:16" x14ac:dyDescent="0.25">
      <c r="A101" s="68" t="s">
        <v>178</v>
      </c>
      <c r="B101" s="228" t="s">
        <v>179</v>
      </c>
      <c r="C101" s="228"/>
      <c r="D101" s="190">
        <v>33.92</v>
      </c>
      <c r="E101" s="191"/>
      <c r="F101" s="192">
        <v>464.53</v>
      </c>
      <c r="G101" s="192"/>
      <c r="H101" s="193" t="s">
        <v>180</v>
      </c>
      <c r="I101" s="194"/>
      <c r="J101" s="192">
        <v>467.87</v>
      </c>
      <c r="K101" s="192"/>
      <c r="L101" s="192">
        <f t="shared" si="1"/>
        <v>1379.3337264150941</v>
      </c>
      <c r="M101" s="192"/>
      <c r="N101" s="192"/>
      <c r="O101" s="204" t="s">
        <v>181</v>
      </c>
      <c r="P101" s="205"/>
    </row>
    <row r="102" spans="1:16" x14ac:dyDescent="0.25">
      <c r="A102" s="68" t="s">
        <v>182</v>
      </c>
      <c r="B102" s="227" t="s">
        <v>183</v>
      </c>
      <c r="C102" s="227"/>
      <c r="D102" s="190">
        <v>1009.24</v>
      </c>
      <c r="E102" s="191"/>
      <c r="F102" s="192">
        <v>2164.71</v>
      </c>
      <c r="G102" s="192"/>
      <c r="H102" s="193" t="s">
        <v>184</v>
      </c>
      <c r="I102" s="194"/>
      <c r="J102" s="192">
        <v>1362.06</v>
      </c>
      <c r="K102" s="192"/>
      <c r="L102" s="192">
        <f t="shared" si="1"/>
        <v>134.95897903372833</v>
      </c>
      <c r="M102" s="192"/>
      <c r="N102" s="192"/>
      <c r="O102" s="204" t="s">
        <v>185</v>
      </c>
      <c r="P102" s="205"/>
    </row>
    <row r="103" spans="1:16" x14ac:dyDescent="0.25">
      <c r="A103" s="68" t="s">
        <v>186</v>
      </c>
      <c r="B103" s="228" t="s">
        <v>187</v>
      </c>
      <c r="C103" s="228"/>
      <c r="D103" s="190">
        <v>70.67</v>
      </c>
      <c r="E103" s="191"/>
      <c r="F103" s="192">
        <v>265.45</v>
      </c>
      <c r="G103" s="192"/>
      <c r="H103" s="193" t="s">
        <v>188</v>
      </c>
      <c r="I103" s="194"/>
      <c r="J103" s="192">
        <v>106.63</v>
      </c>
      <c r="K103" s="192"/>
      <c r="L103" s="192">
        <f t="shared" si="1"/>
        <v>150.88439224564877</v>
      </c>
      <c r="M103" s="192"/>
      <c r="N103" s="192"/>
      <c r="O103" s="204" t="s">
        <v>189</v>
      </c>
      <c r="P103" s="205"/>
    </row>
    <row r="104" spans="1:16" x14ac:dyDescent="0.25">
      <c r="A104" s="68" t="s">
        <v>190</v>
      </c>
      <c r="B104" s="227" t="s">
        <v>191</v>
      </c>
      <c r="C104" s="227"/>
      <c r="D104" s="190">
        <f>D105+D106+D107+D108+D109+D110+D111+D112</f>
        <v>13018.64</v>
      </c>
      <c r="E104" s="191"/>
      <c r="F104" s="192">
        <v>27535.61</v>
      </c>
      <c r="G104" s="192"/>
      <c r="H104" s="193" t="s">
        <v>192</v>
      </c>
      <c r="I104" s="194"/>
      <c r="J104" s="192">
        <v>13865</v>
      </c>
      <c r="K104" s="192"/>
      <c r="L104" s="192">
        <f t="shared" si="1"/>
        <v>106.50113990401455</v>
      </c>
      <c r="M104" s="192"/>
      <c r="N104" s="192"/>
      <c r="O104" s="204" t="s">
        <v>193</v>
      </c>
      <c r="P104" s="205"/>
    </row>
    <row r="105" spans="1:16" x14ac:dyDescent="0.25">
      <c r="A105" s="68" t="s">
        <v>194</v>
      </c>
      <c r="B105" s="227" t="s">
        <v>195</v>
      </c>
      <c r="C105" s="227"/>
      <c r="D105" s="190">
        <v>1319.71</v>
      </c>
      <c r="E105" s="191"/>
      <c r="F105" s="192">
        <v>4512.58</v>
      </c>
      <c r="G105" s="192"/>
      <c r="H105" s="193" t="s">
        <v>196</v>
      </c>
      <c r="I105" s="194"/>
      <c r="J105" s="192">
        <v>1302.6400000000001</v>
      </c>
      <c r="K105" s="192"/>
      <c r="L105" s="192">
        <f t="shared" si="1"/>
        <v>98.706534011260047</v>
      </c>
      <c r="M105" s="192"/>
      <c r="N105" s="192"/>
      <c r="O105" s="204" t="s">
        <v>197</v>
      </c>
      <c r="P105" s="205"/>
    </row>
    <row r="106" spans="1:16" x14ac:dyDescent="0.25">
      <c r="A106" s="68" t="s">
        <v>198</v>
      </c>
      <c r="B106" s="228" t="s">
        <v>199</v>
      </c>
      <c r="C106" s="228"/>
      <c r="D106" s="190">
        <v>846.31</v>
      </c>
      <c r="E106" s="191"/>
      <c r="F106" s="192">
        <v>1818.3</v>
      </c>
      <c r="G106" s="192"/>
      <c r="H106" s="193" t="s">
        <v>200</v>
      </c>
      <c r="I106" s="194"/>
      <c r="J106" s="192">
        <v>1261.1600000000001</v>
      </c>
      <c r="K106" s="192"/>
      <c r="L106" s="192">
        <f t="shared" si="1"/>
        <v>149.01868109794285</v>
      </c>
      <c r="M106" s="192"/>
      <c r="N106" s="192"/>
      <c r="O106" s="204" t="s">
        <v>201</v>
      </c>
      <c r="P106" s="205"/>
    </row>
    <row r="107" spans="1:16" x14ac:dyDescent="0.25">
      <c r="A107" s="68" t="s">
        <v>202</v>
      </c>
      <c r="B107" s="227" t="s">
        <v>203</v>
      </c>
      <c r="C107" s="227"/>
      <c r="D107" s="190">
        <v>1459.74</v>
      </c>
      <c r="E107" s="191"/>
      <c r="F107" s="192">
        <v>2919.9</v>
      </c>
      <c r="G107" s="192"/>
      <c r="H107" s="193" t="s">
        <v>204</v>
      </c>
      <c r="I107" s="194"/>
      <c r="J107" s="192">
        <v>1504.02</v>
      </c>
      <c r="K107" s="192"/>
      <c r="L107" s="192">
        <f t="shared" si="1"/>
        <v>103.03341690986065</v>
      </c>
      <c r="M107" s="192"/>
      <c r="N107" s="192"/>
      <c r="O107" s="204" t="s">
        <v>205</v>
      </c>
      <c r="P107" s="205"/>
    </row>
    <row r="108" spans="1:16" x14ac:dyDescent="0.25">
      <c r="A108" s="68" t="s">
        <v>206</v>
      </c>
      <c r="B108" s="227" t="s">
        <v>207</v>
      </c>
      <c r="C108" s="227"/>
      <c r="D108" s="190">
        <v>433.09</v>
      </c>
      <c r="E108" s="191"/>
      <c r="F108" s="192">
        <v>852.88</v>
      </c>
      <c r="G108" s="192"/>
      <c r="H108" s="193" t="s">
        <v>208</v>
      </c>
      <c r="I108" s="194"/>
      <c r="J108" s="192">
        <v>418.6</v>
      </c>
      <c r="K108" s="192"/>
      <c r="L108" s="192">
        <f t="shared" si="1"/>
        <v>96.654275092936814</v>
      </c>
      <c r="M108" s="192"/>
      <c r="N108" s="192"/>
      <c r="O108" s="204" t="s">
        <v>209</v>
      </c>
      <c r="P108" s="205"/>
    </row>
    <row r="109" spans="1:16" x14ac:dyDescent="0.25">
      <c r="A109" s="68" t="s">
        <v>210</v>
      </c>
      <c r="B109" s="227" t="s">
        <v>211</v>
      </c>
      <c r="C109" s="227"/>
      <c r="D109" s="190">
        <v>502.62</v>
      </c>
      <c r="E109" s="191"/>
      <c r="F109" s="192">
        <v>1844.85</v>
      </c>
      <c r="G109" s="192"/>
      <c r="H109" s="193" t="s">
        <v>212</v>
      </c>
      <c r="I109" s="194"/>
      <c r="J109" s="192">
        <v>1195.05</v>
      </c>
      <c r="K109" s="192"/>
      <c r="L109" s="192">
        <f t="shared" si="1"/>
        <v>237.76411603199236</v>
      </c>
      <c r="M109" s="192"/>
      <c r="N109" s="192"/>
      <c r="O109" s="204" t="s">
        <v>213</v>
      </c>
      <c r="P109" s="205"/>
    </row>
    <row r="110" spans="1:16" x14ac:dyDescent="0.25">
      <c r="A110" s="68" t="s">
        <v>214</v>
      </c>
      <c r="B110" s="227" t="s">
        <v>215</v>
      </c>
      <c r="C110" s="227"/>
      <c r="D110" s="190">
        <v>2603.52</v>
      </c>
      <c r="E110" s="191"/>
      <c r="F110" s="192">
        <v>4687.24</v>
      </c>
      <c r="G110" s="192"/>
      <c r="H110" s="193" t="s">
        <v>216</v>
      </c>
      <c r="I110" s="194"/>
      <c r="J110" s="192">
        <v>2456.66</v>
      </c>
      <c r="K110" s="192"/>
      <c r="L110" s="192">
        <f t="shared" si="1"/>
        <v>94.359175270403142</v>
      </c>
      <c r="M110" s="192"/>
      <c r="N110" s="192"/>
      <c r="O110" s="204" t="s">
        <v>217</v>
      </c>
      <c r="P110" s="205"/>
    </row>
    <row r="111" spans="1:16" x14ac:dyDescent="0.25">
      <c r="A111" s="68" t="s">
        <v>218</v>
      </c>
      <c r="B111" s="227" t="s">
        <v>219</v>
      </c>
      <c r="C111" s="227"/>
      <c r="D111" s="190">
        <v>577.91999999999996</v>
      </c>
      <c r="E111" s="191"/>
      <c r="F111" s="192">
        <v>1078.3699999999999</v>
      </c>
      <c r="G111" s="192"/>
      <c r="H111" s="193" t="s">
        <v>220</v>
      </c>
      <c r="I111" s="194"/>
      <c r="J111" s="192">
        <v>444.67</v>
      </c>
      <c r="K111" s="192"/>
      <c r="L111" s="192">
        <f t="shared" si="1"/>
        <v>76.943175526024376</v>
      </c>
      <c r="M111" s="192"/>
      <c r="N111" s="192"/>
      <c r="O111" s="204" t="s">
        <v>221</v>
      </c>
      <c r="P111" s="205"/>
    </row>
    <row r="112" spans="1:16" x14ac:dyDescent="0.25">
      <c r="A112" s="68" t="s">
        <v>222</v>
      </c>
      <c r="B112" s="227" t="s">
        <v>223</v>
      </c>
      <c r="C112" s="227"/>
      <c r="D112" s="190">
        <v>5275.73</v>
      </c>
      <c r="E112" s="191"/>
      <c r="F112" s="192">
        <v>9821.49</v>
      </c>
      <c r="G112" s="192"/>
      <c r="H112" s="193" t="s">
        <v>224</v>
      </c>
      <c r="I112" s="194"/>
      <c r="J112" s="192">
        <v>5282.2</v>
      </c>
      <c r="K112" s="192"/>
      <c r="L112" s="192">
        <f t="shared" si="1"/>
        <v>100.12263705686229</v>
      </c>
      <c r="M112" s="192"/>
      <c r="N112" s="192"/>
      <c r="O112" s="204" t="s">
        <v>225</v>
      </c>
      <c r="P112" s="205"/>
    </row>
    <row r="113" spans="1:16" x14ac:dyDescent="0.25">
      <c r="A113" s="68" t="s">
        <v>226</v>
      </c>
      <c r="B113" s="228" t="s">
        <v>227</v>
      </c>
      <c r="C113" s="228"/>
      <c r="D113" s="190">
        <f>D114+D115+D116+D117</f>
        <v>3233.42</v>
      </c>
      <c r="E113" s="191"/>
      <c r="F113" s="192">
        <v>6177.05</v>
      </c>
      <c r="G113" s="192"/>
      <c r="H113" s="193" t="s">
        <v>228</v>
      </c>
      <c r="I113" s="194"/>
      <c r="J113" s="192">
        <v>2867.81</v>
      </c>
      <c r="K113" s="192"/>
      <c r="L113" s="192">
        <f t="shared" si="1"/>
        <v>88.692777307000014</v>
      </c>
      <c r="M113" s="192"/>
      <c r="N113" s="192"/>
      <c r="O113" s="204" t="s">
        <v>229</v>
      </c>
      <c r="P113" s="205"/>
    </row>
    <row r="114" spans="1:16" x14ac:dyDescent="0.25">
      <c r="A114" s="68" t="s">
        <v>230</v>
      </c>
      <c r="B114" s="228" t="s">
        <v>231</v>
      </c>
      <c r="C114" s="228"/>
      <c r="D114" s="190">
        <v>2021.26</v>
      </c>
      <c r="E114" s="191"/>
      <c r="F114" s="192">
        <v>4053.09</v>
      </c>
      <c r="G114" s="192"/>
      <c r="H114" s="193" t="s">
        <v>232</v>
      </c>
      <c r="I114" s="194"/>
      <c r="J114" s="192">
        <v>2021.28</v>
      </c>
      <c r="K114" s="192"/>
      <c r="L114" s="192">
        <f t="shared" si="1"/>
        <v>100.00098948180838</v>
      </c>
      <c r="M114" s="192"/>
      <c r="N114" s="192"/>
      <c r="O114" s="204" t="s">
        <v>233</v>
      </c>
      <c r="P114" s="205"/>
    </row>
    <row r="115" spans="1:16" x14ac:dyDescent="0.25">
      <c r="A115" s="68" t="s">
        <v>234</v>
      </c>
      <c r="B115" s="227" t="s">
        <v>235</v>
      </c>
      <c r="C115" s="227"/>
      <c r="D115" s="190">
        <v>175.26</v>
      </c>
      <c r="E115" s="191"/>
      <c r="F115" s="192">
        <v>265.45</v>
      </c>
      <c r="G115" s="192"/>
      <c r="H115" s="193" t="s">
        <v>188</v>
      </c>
      <c r="I115" s="194"/>
      <c r="J115" s="192">
        <v>354.42</v>
      </c>
      <c r="K115" s="192"/>
      <c r="L115" s="192">
        <f t="shared" si="1"/>
        <v>202.22526532009587</v>
      </c>
      <c r="M115" s="192"/>
      <c r="N115" s="192"/>
      <c r="O115" s="204" t="s">
        <v>236</v>
      </c>
      <c r="P115" s="205"/>
    </row>
    <row r="116" spans="1:16" x14ac:dyDescent="0.25">
      <c r="A116" s="68" t="s">
        <v>237</v>
      </c>
      <c r="B116" s="227" t="s">
        <v>238</v>
      </c>
      <c r="C116" s="227"/>
      <c r="D116" s="190">
        <v>963.24</v>
      </c>
      <c r="E116" s="191"/>
      <c r="F116" s="192">
        <v>1592.67</v>
      </c>
      <c r="G116" s="192"/>
      <c r="H116" s="193" t="s">
        <v>239</v>
      </c>
      <c r="I116" s="194"/>
      <c r="J116" s="192">
        <v>202.47</v>
      </c>
      <c r="K116" s="192"/>
      <c r="L116" s="192">
        <f t="shared" si="1"/>
        <v>21.019683567958143</v>
      </c>
      <c r="M116" s="192"/>
      <c r="N116" s="192"/>
      <c r="O116" s="204" t="s">
        <v>240</v>
      </c>
      <c r="P116" s="205"/>
    </row>
    <row r="117" spans="1:16" x14ac:dyDescent="0.25">
      <c r="A117" s="68" t="s">
        <v>241</v>
      </c>
      <c r="B117" s="227" t="s">
        <v>242</v>
      </c>
      <c r="C117" s="227"/>
      <c r="D117" s="190">
        <v>73.66</v>
      </c>
      <c r="E117" s="191"/>
      <c r="F117" s="192">
        <v>147.32</v>
      </c>
      <c r="G117" s="192"/>
      <c r="H117" s="193" t="s">
        <v>243</v>
      </c>
      <c r="I117" s="194"/>
      <c r="J117" s="192">
        <v>73.66</v>
      </c>
      <c r="K117" s="192"/>
      <c r="L117" s="192">
        <f t="shared" si="1"/>
        <v>100</v>
      </c>
      <c r="M117" s="192"/>
      <c r="N117" s="192"/>
      <c r="O117" s="204" t="s">
        <v>244</v>
      </c>
      <c r="P117" s="205"/>
    </row>
    <row r="118" spans="1:16" x14ac:dyDescent="0.25">
      <c r="A118" s="68" t="s">
        <v>245</v>
      </c>
      <c r="B118" s="227" t="s">
        <v>246</v>
      </c>
      <c r="C118" s="227"/>
      <c r="D118" s="190">
        <v>0</v>
      </c>
      <c r="E118" s="191"/>
      <c r="F118" s="192">
        <v>0</v>
      </c>
      <c r="G118" s="192"/>
      <c r="H118" s="193" t="s">
        <v>43</v>
      </c>
      <c r="I118" s="194"/>
      <c r="J118" s="192">
        <v>33.18</v>
      </c>
      <c r="K118" s="192"/>
      <c r="L118" s="192">
        <v>0</v>
      </c>
      <c r="M118" s="192"/>
      <c r="N118" s="192"/>
      <c r="O118" s="204" t="s">
        <v>90</v>
      </c>
      <c r="P118" s="205"/>
    </row>
    <row r="119" spans="1:16" x14ac:dyDescent="0.25">
      <c r="A119" s="68" t="s">
        <v>247</v>
      </c>
      <c r="B119" s="228" t="s">
        <v>227</v>
      </c>
      <c r="C119" s="228"/>
      <c r="D119" s="190">
        <v>0</v>
      </c>
      <c r="E119" s="191"/>
      <c r="F119" s="192">
        <v>118.52</v>
      </c>
      <c r="G119" s="192"/>
      <c r="H119" s="193" t="s">
        <v>248</v>
      </c>
      <c r="I119" s="194"/>
      <c r="J119" s="192">
        <v>182.8</v>
      </c>
      <c r="K119" s="192"/>
      <c r="L119" s="192">
        <v>0</v>
      </c>
      <c r="M119" s="192"/>
      <c r="N119" s="192"/>
      <c r="O119" s="204" t="s">
        <v>249</v>
      </c>
      <c r="P119" s="205"/>
    </row>
    <row r="120" spans="1:16" x14ac:dyDescent="0.25">
      <c r="A120" s="66" t="s">
        <v>250</v>
      </c>
      <c r="B120" s="176" t="s">
        <v>251</v>
      </c>
      <c r="C120" s="176"/>
      <c r="D120" s="167">
        <f>D123+D125</f>
        <v>344.90999999999997</v>
      </c>
      <c r="E120" s="177"/>
      <c r="F120" s="169">
        <v>1017.7</v>
      </c>
      <c r="G120" s="169"/>
      <c r="H120" s="178" t="s">
        <v>252</v>
      </c>
      <c r="I120" s="168"/>
      <c r="J120" s="169">
        <v>313.05</v>
      </c>
      <c r="K120" s="169"/>
      <c r="L120" s="169">
        <f>J120/D120*100</f>
        <v>90.762807688962354</v>
      </c>
      <c r="M120" s="169"/>
      <c r="N120" s="169"/>
      <c r="O120" s="225" t="s">
        <v>253</v>
      </c>
      <c r="P120" s="226"/>
    </row>
    <row r="121" spans="1:16" x14ac:dyDescent="0.25">
      <c r="A121" s="64"/>
      <c r="B121" s="209" t="s">
        <v>254</v>
      </c>
      <c r="C121" s="209"/>
      <c r="D121" s="214" t="s">
        <v>255</v>
      </c>
      <c r="E121" s="214"/>
      <c r="F121" s="214" t="s">
        <v>256</v>
      </c>
      <c r="G121" s="214"/>
      <c r="H121" s="214" t="s">
        <v>256</v>
      </c>
      <c r="I121" s="214"/>
      <c r="J121" s="214" t="s">
        <v>257</v>
      </c>
      <c r="K121" s="214"/>
      <c r="L121" s="214" t="s">
        <v>258</v>
      </c>
      <c r="M121" s="214"/>
      <c r="N121" s="214"/>
      <c r="O121" s="204" t="s">
        <v>259</v>
      </c>
      <c r="P121" s="205"/>
    </row>
    <row r="122" spans="1:16" x14ac:dyDescent="0.25">
      <c r="A122" s="64"/>
      <c r="B122" s="209"/>
      <c r="C122" s="209"/>
      <c r="D122" s="214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04"/>
      <c r="P122" s="205"/>
    </row>
    <row r="123" spans="1:16" x14ac:dyDescent="0.25">
      <c r="A123" s="68" t="s">
        <v>260</v>
      </c>
      <c r="B123" s="227" t="s">
        <v>261</v>
      </c>
      <c r="C123" s="227"/>
      <c r="D123" s="190">
        <v>18.97</v>
      </c>
      <c r="E123" s="191"/>
      <c r="F123" s="192">
        <v>66.36</v>
      </c>
      <c r="G123" s="192"/>
      <c r="H123" s="193" t="s">
        <v>262</v>
      </c>
      <c r="I123" s="194"/>
      <c r="J123" s="192">
        <v>0</v>
      </c>
      <c r="K123" s="192"/>
      <c r="L123" s="192">
        <v>0</v>
      </c>
      <c r="M123" s="192"/>
      <c r="N123" s="192"/>
      <c r="O123" s="204" t="s">
        <v>90</v>
      </c>
      <c r="P123" s="205"/>
    </row>
    <row r="124" spans="1:16" x14ac:dyDescent="0.25">
      <c r="A124" s="68" t="s">
        <v>263</v>
      </c>
      <c r="B124" s="228" t="s">
        <v>264</v>
      </c>
      <c r="C124" s="228"/>
      <c r="D124" s="190">
        <v>18.97</v>
      </c>
      <c r="E124" s="191"/>
      <c r="F124" s="192">
        <v>66.36</v>
      </c>
      <c r="G124" s="192"/>
      <c r="H124" s="193" t="s">
        <v>262</v>
      </c>
      <c r="I124" s="194"/>
      <c r="J124" s="192">
        <v>0</v>
      </c>
      <c r="K124" s="192"/>
      <c r="L124" s="192">
        <v>0</v>
      </c>
      <c r="M124" s="192"/>
      <c r="N124" s="192"/>
      <c r="O124" s="204" t="s">
        <v>90</v>
      </c>
      <c r="P124" s="205"/>
    </row>
    <row r="125" spans="1:16" x14ac:dyDescent="0.25">
      <c r="A125" s="68" t="s">
        <v>265</v>
      </c>
      <c r="B125" s="227" t="s">
        <v>266</v>
      </c>
      <c r="C125" s="227"/>
      <c r="D125" s="190">
        <v>325.94</v>
      </c>
      <c r="E125" s="191"/>
      <c r="F125" s="192">
        <v>951.34</v>
      </c>
      <c r="G125" s="192"/>
      <c r="H125" s="193" t="s">
        <v>267</v>
      </c>
      <c r="I125" s="194"/>
      <c r="J125" s="192">
        <v>313.05</v>
      </c>
      <c r="K125" s="192"/>
      <c r="L125" s="192">
        <f>J125/D125*100</f>
        <v>96.045284408173288</v>
      </c>
      <c r="M125" s="192"/>
      <c r="N125" s="192"/>
      <c r="O125" s="204" t="s">
        <v>268</v>
      </c>
      <c r="P125" s="205"/>
    </row>
    <row r="126" spans="1:16" x14ac:dyDescent="0.25">
      <c r="A126" s="68" t="s">
        <v>269</v>
      </c>
      <c r="B126" s="228" t="s">
        <v>270</v>
      </c>
      <c r="C126" s="228"/>
      <c r="D126" s="190">
        <v>323.04000000000002</v>
      </c>
      <c r="E126" s="191"/>
      <c r="F126" s="192">
        <v>730.37</v>
      </c>
      <c r="G126" s="192"/>
      <c r="H126" s="193" t="s">
        <v>271</v>
      </c>
      <c r="I126" s="194"/>
      <c r="J126" s="192">
        <v>307.68</v>
      </c>
      <c r="K126" s="192"/>
      <c r="L126" s="192">
        <f>J126/D126*100</f>
        <v>95.245170876671608</v>
      </c>
      <c r="M126" s="192"/>
      <c r="N126" s="192"/>
      <c r="O126" s="204" t="s">
        <v>272</v>
      </c>
      <c r="P126" s="205"/>
    </row>
    <row r="127" spans="1:16" x14ac:dyDescent="0.25">
      <c r="A127" s="68" t="s">
        <v>273</v>
      </c>
      <c r="B127" s="228" t="s">
        <v>274</v>
      </c>
      <c r="C127" s="228"/>
      <c r="D127" s="190">
        <v>0</v>
      </c>
      <c r="E127" s="191"/>
      <c r="F127" s="192">
        <v>1.99</v>
      </c>
      <c r="G127" s="192"/>
      <c r="H127" s="193" t="s">
        <v>275</v>
      </c>
      <c r="I127" s="194"/>
      <c r="J127" s="192">
        <v>0</v>
      </c>
      <c r="K127" s="192"/>
      <c r="L127" s="192">
        <v>0</v>
      </c>
      <c r="M127" s="192"/>
      <c r="N127" s="192"/>
      <c r="O127" s="204" t="s">
        <v>90</v>
      </c>
      <c r="P127" s="205"/>
    </row>
    <row r="128" spans="1:16" x14ac:dyDescent="0.25">
      <c r="A128" s="68" t="s">
        <v>276</v>
      </c>
      <c r="B128" s="227" t="s">
        <v>277</v>
      </c>
      <c r="C128" s="227"/>
      <c r="D128" s="190">
        <v>2.9</v>
      </c>
      <c r="E128" s="191"/>
      <c r="F128" s="192">
        <v>17.25</v>
      </c>
      <c r="G128" s="192"/>
      <c r="H128" s="193" t="s">
        <v>278</v>
      </c>
      <c r="I128" s="194"/>
      <c r="J128" s="192">
        <v>4.04</v>
      </c>
      <c r="K128" s="192"/>
      <c r="L128" s="192">
        <f>J128/D128*100</f>
        <v>139.31034482758622</v>
      </c>
      <c r="M128" s="192"/>
      <c r="N128" s="192"/>
      <c r="O128" s="204" t="s">
        <v>279</v>
      </c>
      <c r="P128" s="205"/>
    </row>
    <row r="129" spans="1:16" x14ac:dyDescent="0.25">
      <c r="A129" s="68" t="s">
        <v>280</v>
      </c>
      <c r="B129" s="228" t="s">
        <v>281</v>
      </c>
      <c r="C129" s="228"/>
      <c r="D129" s="190">
        <v>0</v>
      </c>
      <c r="E129" s="191"/>
      <c r="F129" s="192">
        <v>201.73</v>
      </c>
      <c r="G129" s="192"/>
      <c r="H129" s="193" t="s">
        <v>282</v>
      </c>
      <c r="I129" s="194"/>
      <c r="J129" s="192">
        <v>1.33</v>
      </c>
      <c r="K129" s="192"/>
      <c r="L129" s="192">
        <v>0</v>
      </c>
      <c r="M129" s="192"/>
      <c r="N129" s="192"/>
      <c r="O129" s="204" t="s">
        <v>283</v>
      </c>
      <c r="P129" s="205"/>
    </row>
    <row r="130" spans="1:16" x14ac:dyDescent="0.25">
      <c r="A130" s="66" t="s">
        <v>24</v>
      </c>
      <c r="B130" s="181" t="s">
        <v>25</v>
      </c>
      <c r="C130" s="181"/>
      <c r="D130" s="167">
        <f>D131</f>
        <v>2773.9</v>
      </c>
      <c r="E130" s="177"/>
      <c r="F130" s="169">
        <v>3210.56</v>
      </c>
      <c r="G130" s="169"/>
      <c r="H130" s="178" t="s">
        <v>26</v>
      </c>
      <c r="I130" s="168"/>
      <c r="J130" s="169">
        <v>849.67</v>
      </c>
      <c r="K130" s="169"/>
      <c r="L130" s="169">
        <f>J130/D130*100</f>
        <v>30.630880709470421</v>
      </c>
      <c r="M130" s="169"/>
      <c r="N130" s="169"/>
      <c r="O130" s="225" t="s">
        <v>27</v>
      </c>
      <c r="P130" s="226"/>
    </row>
    <row r="131" spans="1:16" x14ac:dyDescent="0.25">
      <c r="A131" s="66" t="s">
        <v>284</v>
      </c>
      <c r="B131" s="181" t="s">
        <v>285</v>
      </c>
      <c r="C131" s="181"/>
      <c r="D131" s="167">
        <f>D135</f>
        <v>2773.9</v>
      </c>
      <c r="E131" s="177"/>
      <c r="F131" s="169">
        <v>3210.56</v>
      </c>
      <c r="G131" s="169"/>
      <c r="H131" s="178" t="s">
        <v>26</v>
      </c>
      <c r="I131" s="168"/>
      <c r="J131" s="169">
        <v>849.67</v>
      </c>
      <c r="K131" s="169"/>
      <c r="L131" s="169">
        <f>J131/D131*100</f>
        <v>30.630880709470421</v>
      </c>
      <c r="M131" s="169"/>
      <c r="N131" s="169"/>
      <c r="O131" s="225" t="s">
        <v>27</v>
      </c>
      <c r="P131" s="226"/>
    </row>
    <row r="132" spans="1:16" x14ac:dyDescent="0.25">
      <c r="A132" s="64"/>
      <c r="B132" s="209" t="s">
        <v>286</v>
      </c>
      <c r="C132" s="209"/>
      <c r="D132" s="214" t="s">
        <v>287</v>
      </c>
      <c r="E132" s="214"/>
      <c r="F132" s="214" t="s">
        <v>288</v>
      </c>
      <c r="G132" s="214"/>
      <c r="H132" s="214" t="s">
        <v>288</v>
      </c>
      <c r="I132" s="214"/>
      <c r="J132" s="214" t="s">
        <v>289</v>
      </c>
      <c r="K132" s="214"/>
      <c r="L132" s="214" t="s">
        <v>290</v>
      </c>
      <c r="M132" s="214"/>
      <c r="N132" s="214"/>
      <c r="O132" s="204" t="s">
        <v>290</v>
      </c>
      <c r="P132" s="205"/>
    </row>
    <row r="133" spans="1:16" x14ac:dyDescent="0.25">
      <c r="A133" s="64"/>
      <c r="B133" s="209"/>
      <c r="C133" s="209"/>
      <c r="D133" s="214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04"/>
      <c r="P133" s="205"/>
    </row>
    <row r="134" spans="1:16" x14ac:dyDescent="0.25">
      <c r="A134" s="64"/>
      <c r="B134" s="209"/>
      <c r="C134" s="209"/>
      <c r="D134" s="214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04"/>
      <c r="P134" s="205"/>
    </row>
    <row r="135" spans="1:16" x14ac:dyDescent="0.25">
      <c r="A135" s="68" t="s">
        <v>291</v>
      </c>
      <c r="B135" s="227" t="s">
        <v>292</v>
      </c>
      <c r="C135" s="227"/>
      <c r="D135" s="190">
        <f>D136+D137+D138</f>
        <v>2773.9</v>
      </c>
      <c r="E135" s="191"/>
      <c r="F135" s="192">
        <v>3210.56</v>
      </c>
      <c r="G135" s="192"/>
      <c r="H135" s="193" t="s">
        <v>26</v>
      </c>
      <c r="I135" s="194"/>
      <c r="J135" s="192">
        <v>849.67</v>
      </c>
      <c r="K135" s="192"/>
      <c r="L135" s="192">
        <f>J135/D135*100</f>
        <v>30.630880709470421</v>
      </c>
      <c r="M135" s="192"/>
      <c r="N135" s="192"/>
      <c r="O135" s="204" t="s">
        <v>27</v>
      </c>
      <c r="P135" s="205"/>
    </row>
    <row r="136" spans="1:16" x14ac:dyDescent="0.25">
      <c r="A136" s="68" t="s">
        <v>293</v>
      </c>
      <c r="B136" s="227" t="s">
        <v>294</v>
      </c>
      <c r="C136" s="227"/>
      <c r="D136" s="190">
        <v>0</v>
      </c>
      <c r="E136" s="191"/>
      <c r="F136" s="192">
        <v>0</v>
      </c>
      <c r="G136" s="192"/>
      <c r="H136" s="193" t="s">
        <v>43</v>
      </c>
      <c r="I136" s="194"/>
      <c r="J136" s="192">
        <v>849.67</v>
      </c>
      <c r="K136" s="192"/>
      <c r="L136" s="192">
        <v>0</v>
      </c>
      <c r="M136" s="192"/>
      <c r="N136" s="192"/>
      <c r="O136" s="204" t="s">
        <v>90</v>
      </c>
      <c r="P136" s="205"/>
    </row>
    <row r="137" spans="1:16" x14ac:dyDescent="0.25">
      <c r="A137" s="68" t="s">
        <v>295</v>
      </c>
      <c r="B137" s="227" t="s">
        <v>296</v>
      </c>
      <c r="C137" s="227"/>
      <c r="D137" s="190">
        <v>2123.56</v>
      </c>
      <c r="E137" s="191"/>
      <c r="F137" s="192">
        <v>2123.56</v>
      </c>
      <c r="G137" s="192"/>
      <c r="H137" s="193" t="s">
        <v>297</v>
      </c>
      <c r="I137" s="194"/>
      <c r="J137" s="192">
        <v>0</v>
      </c>
      <c r="K137" s="192"/>
      <c r="L137" s="192">
        <f>J137/D137*100</f>
        <v>0</v>
      </c>
      <c r="M137" s="192"/>
      <c r="N137" s="192"/>
      <c r="O137" s="204" t="s">
        <v>90</v>
      </c>
      <c r="P137" s="205"/>
    </row>
    <row r="138" spans="1:16" x14ac:dyDescent="0.25">
      <c r="A138" s="68" t="s">
        <v>298</v>
      </c>
      <c r="B138" s="228" t="s">
        <v>299</v>
      </c>
      <c r="C138" s="228"/>
      <c r="D138" s="190">
        <v>650.34</v>
      </c>
      <c r="E138" s="191"/>
      <c r="F138" s="192">
        <v>1087</v>
      </c>
      <c r="G138" s="192"/>
      <c r="H138" s="193" t="s">
        <v>300</v>
      </c>
      <c r="I138" s="194"/>
      <c r="J138" s="192">
        <v>0</v>
      </c>
      <c r="K138" s="192"/>
      <c r="L138" s="192">
        <f>J138/D138*100</f>
        <v>0</v>
      </c>
      <c r="M138" s="192"/>
      <c r="N138" s="192"/>
      <c r="O138" s="204" t="s">
        <v>90</v>
      </c>
      <c r="P138" s="205"/>
    </row>
  </sheetData>
  <mergeCells count="711">
    <mergeCell ref="N18:P18"/>
    <mergeCell ref="N11:P12"/>
    <mergeCell ref="N13:P13"/>
    <mergeCell ref="N10:P10"/>
    <mergeCell ref="N14:P14"/>
    <mergeCell ref="N21:P21"/>
    <mergeCell ref="A16:P16"/>
    <mergeCell ref="A17:P17"/>
    <mergeCell ref="B18:C18"/>
    <mergeCell ref="D18:E18"/>
    <mergeCell ref="F18:G18"/>
    <mergeCell ref="H18:I18"/>
    <mergeCell ref="J18:K18"/>
    <mergeCell ref="L18:M18"/>
    <mergeCell ref="B19:C20"/>
    <mergeCell ref="D19:E20"/>
    <mergeCell ref="F19:G20"/>
    <mergeCell ref="H19:I20"/>
    <mergeCell ref="J19:K20"/>
    <mergeCell ref="L19:M20"/>
    <mergeCell ref="N19:P20"/>
    <mergeCell ref="B14:C14"/>
    <mergeCell ref="D14:E14"/>
    <mergeCell ref="F14:G14"/>
    <mergeCell ref="O137:P137"/>
    <mergeCell ref="B138:C138"/>
    <mergeCell ref="D138:E138"/>
    <mergeCell ref="F138:G138"/>
    <mergeCell ref="H138:I138"/>
    <mergeCell ref="J138:K138"/>
    <mergeCell ref="L138:N138"/>
    <mergeCell ref="O138:P138"/>
    <mergeCell ref="B137:C137"/>
    <mergeCell ref="D137:E137"/>
    <mergeCell ref="F137:G137"/>
    <mergeCell ref="H137:I137"/>
    <mergeCell ref="J137:K137"/>
    <mergeCell ref="L137:N137"/>
    <mergeCell ref="O135:P135"/>
    <mergeCell ref="B136:C136"/>
    <mergeCell ref="D136:E136"/>
    <mergeCell ref="F136:G136"/>
    <mergeCell ref="H136:I136"/>
    <mergeCell ref="J136:K136"/>
    <mergeCell ref="L136:N136"/>
    <mergeCell ref="O136:P136"/>
    <mergeCell ref="B135:C135"/>
    <mergeCell ref="D135:E135"/>
    <mergeCell ref="F135:G135"/>
    <mergeCell ref="H135:I135"/>
    <mergeCell ref="J135:K135"/>
    <mergeCell ref="L135:N135"/>
    <mergeCell ref="O131:P131"/>
    <mergeCell ref="B132:C134"/>
    <mergeCell ref="D132:E134"/>
    <mergeCell ref="F132:G134"/>
    <mergeCell ref="H132:I134"/>
    <mergeCell ref="J132:K134"/>
    <mergeCell ref="L132:N134"/>
    <mergeCell ref="O132:P132"/>
    <mergeCell ref="O133:P133"/>
    <mergeCell ref="O134:P134"/>
    <mergeCell ref="B131:C131"/>
    <mergeCell ref="D131:E131"/>
    <mergeCell ref="F131:G131"/>
    <mergeCell ref="H131:I131"/>
    <mergeCell ref="J131:K131"/>
    <mergeCell ref="L131:N131"/>
    <mergeCell ref="O129:P129"/>
    <mergeCell ref="B130:C130"/>
    <mergeCell ref="D130:E130"/>
    <mergeCell ref="F130:G130"/>
    <mergeCell ref="H130:I130"/>
    <mergeCell ref="J130:K130"/>
    <mergeCell ref="L130:N130"/>
    <mergeCell ref="O130:P130"/>
    <mergeCell ref="B129:C129"/>
    <mergeCell ref="D129:E129"/>
    <mergeCell ref="F129:G129"/>
    <mergeCell ref="H129:I129"/>
    <mergeCell ref="J129:K129"/>
    <mergeCell ref="L129:N129"/>
    <mergeCell ref="O127:P127"/>
    <mergeCell ref="B128:C128"/>
    <mergeCell ref="D128:E128"/>
    <mergeCell ref="F128:G128"/>
    <mergeCell ref="H128:I128"/>
    <mergeCell ref="J128:K128"/>
    <mergeCell ref="L128:N128"/>
    <mergeCell ref="O128:P128"/>
    <mergeCell ref="B127:C127"/>
    <mergeCell ref="D127:E127"/>
    <mergeCell ref="F127:G127"/>
    <mergeCell ref="H127:I127"/>
    <mergeCell ref="J127:K127"/>
    <mergeCell ref="L127:N127"/>
    <mergeCell ref="O125:P125"/>
    <mergeCell ref="B126:C126"/>
    <mergeCell ref="D126:E126"/>
    <mergeCell ref="F126:G126"/>
    <mergeCell ref="H126:I126"/>
    <mergeCell ref="J126:K126"/>
    <mergeCell ref="L126:N126"/>
    <mergeCell ref="O126:P126"/>
    <mergeCell ref="B125:C125"/>
    <mergeCell ref="D125:E125"/>
    <mergeCell ref="F125:G125"/>
    <mergeCell ref="H125:I125"/>
    <mergeCell ref="J125:K125"/>
    <mergeCell ref="L125:N125"/>
    <mergeCell ref="O123:P123"/>
    <mergeCell ref="B124:C124"/>
    <mergeCell ref="D124:E124"/>
    <mergeCell ref="F124:G124"/>
    <mergeCell ref="H124:I124"/>
    <mergeCell ref="J124:K124"/>
    <mergeCell ref="L124:N124"/>
    <mergeCell ref="O124:P124"/>
    <mergeCell ref="B123:C123"/>
    <mergeCell ref="D123:E123"/>
    <mergeCell ref="F123:G123"/>
    <mergeCell ref="H123:I123"/>
    <mergeCell ref="J123:K123"/>
    <mergeCell ref="L123:N123"/>
    <mergeCell ref="O120:P120"/>
    <mergeCell ref="B121:C122"/>
    <mergeCell ref="D121:E122"/>
    <mergeCell ref="F121:G122"/>
    <mergeCell ref="H121:I122"/>
    <mergeCell ref="J121:K122"/>
    <mergeCell ref="L121:N122"/>
    <mergeCell ref="O121:P121"/>
    <mergeCell ref="O122:P122"/>
    <mergeCell ref="B120:C120"/>
    <mergeCell ref="D120:E120"/>
    <mergeCell ref="F120:G120"/>
    <mergeCell ref="H120:I120"/>
    <mergeCell ref="J120:K120"/>
    <mergeCell ref="L120:N120"/>
    <mergeCell ref="O118:P118"/>
    <mergeCell ref="B119:C119"/>
    <mergeCell ref="D119:E119"/>
    <mergeCell ref="F119:G119"/>
    <mergeCell ref="H119:I119"/>
    <mergeCell ref="J119:K119"/>
    <mergeCell ref="L119:N119"/>
    <mergeCell ref="O119:P119"/>
    <mergeCell ref="B118:C118"/>
    <mergeCell ref="D118:E118"/>
    <mergeCell ref="F118:G118"/>
    <mergeCell ref="H118:I118"/>
    <mergeCell ref="J118:K118"/>
    <mergeCell ref="L118:N118"/>
    <mergeCell ref="O116:P116"/>
    <mergeCell ref="B117:C117"/>
    <mergeCell ref="D117:E117"/>
    <mergeCell ref="F117:G117"/>
    <mergeCell ref="H117:I117"/>
    <mergeCell ref="J117:K117"/>
    <mergeCell ref="L117:N117"/>
    <mergeCell ref="O117:P117"/>
    <mergeCell ref="B116:C116"/>
    <mergeCell ref="D116:E116"/>
    <mergeCell ref="F116:G116"/>
    <mergeCell ref="H116:I116"/>
    <mergeCell ref="J116:K116"/>
    <mergeCell ref="L116:N116"/>
    <mergeCell ref="O114:P114"/>
    <mergeCell ref="B115:C115"/>
    <mergeCell ref="D115:E115"/>
    <mergeCell ref="F115:G115"/>
    <mergeCell ref="H115:I115"/>
    <mergeCell ref="J115:K115"/>
    <mergeCell ref="L115:N115"/>
    <mergeCell ref="O115:P115"/>
    <mergeCell ref="B114:C114"/>
    <mergeCell ref="D114:E114"/>
    <mergeCell ref="F114:G114"/>
    <mergeCell ref="H114:I114"/>
    <mergeCell ref="J114:K114"/>
    <mergeCell ref="L114:N114"/>
    <mergeCell ref="O112:P112"/>
    <mergeCell ref="B113:C113"/>
    <mergeCell ref="D113:E113"/>
    <mergeCell ref="F113:G113"/>
    <mergeCell ref="H113:I113"/>
    <mergeCell ref="J113:K113"/>
    <mergeCell ref="L113:N113"/>
    <mergeCell ref="O113:P113"/>
    <mergeCell ref="B112:C112"/>
    <mergeCell ref="D112:E112"/>
    <mergeCell ref="F112:G112"/>
    <mergeCell ref="H112:I112"/>
    <mergeCell ref="J112:K112"/>
    <mergeCell ref="L112:N112"/>
    <mergeCell ref="O110:P110"/>
    <mergeCell ref="B111:C111"/>
    <mergeCell ref="D111:E111"/>
    <mergeCell ref="F111:G111"/>
    <mergeCell ref="H111:I111"/>
    <mergeCell ref="J111:K111"/>
    <mergeCell ref="L111:N111"/>
    <mergeCell ref="O111:P111"/>
    <mergeCell ref="B110:C110"/>
    <mergeCell ref="D110:E110"/>
    <mergeCell ref="F110:G110"/>
    <mergeCell ref="H110:I110"/>
    <mergeCell ref="J110:K110"/>
    <mergeCell ref="L110:N110"/>
    <mergeCell ref="O108:P108"/>
    <mergeCell ref="B109:C109"/>
    <mergeCell ref="D109:E109"/>
    <mergeCell ref="F109:G109"/>
    <mergeCell ref="H109:I109"/>
    <mergeCell ref="J109:K109"/>
    <mergeCell ref="L109:N109"/>
    <mergeCell ref="O109:P109"/>
    <mergeCell ref="B108:C108"/>
    <mergeCell ref="D108:E108"/>
    <mergeCell ref="F108:G108"/>
    <mergeCell ref="H108:I108"/>
    <mergeCell ref="J108:K108"/>
    <mergeCell ref="L108:N108"/>
    <mergeCell ref="O106:P106"/>
    <mergeCell ref="B107:C107"/>
    <mergeCell ref="D107:E107"/>
    <mergeCell ref="F107:G107"/>
    <mergeCell ref="H107:I107"/>
    <mergeCell ref="J107:K107"/>
    <mergeCell ref="L107:N107"/>
    <mergeCell ref="O107:P107"/>
    <mergeCell ref="B106:C106"/>
    <mergeCell ref="D106:E106"/>
    <mergeCell ref="F106:G106"/>
    <mergeCell ref="H106:I106"/>
    <mergeCell ref="J106:K106"/>
    <mergeCell ref="L106:N106"/>
    <mergeCell ref="O104:P104"/>
    <mergeCell ref="B105:C105"/>
    <mergeCell ref="D105:E105"/>
    <mergeCell ref="F105:G105"/>
    <mergeCell ref="H105:I105"/>
    <mergeCell ref="J105:K105"/>
    <mergeCell ref="L105:N105"/>
    <mergeCell ref="O105:P105"/>
    <mergeCell ref="B104:C104"/>
    <mergeCell ref="D104:E104"/>
    <mergeCell ref="F104:G104"/>
    <mergeCell ref="H104:I104"/>
    <mergeCell ref="J104:K104"/>
    <mergeCell ref="L104:N104"/>
    <mergeCell ref="O102:P102"/>
    <mergeCell ref="B103:C103"/>
    <mergeCell ref="D103:E103"/>
    <mergeCell ref="F103:G103"/>
    <mergeCell ref="H103:I103"/>
    <mergeCell ref="J103:K103"/>
    <mergeCell ref="L103:N103"/>
    <mergeCell ref="O103:P103"/>
    <mergeCell ref="B102:C102"/>
    <mergeCell ref="D102:E102"/>
    <mergeCell ref="F102:G102"/>
    <mergeCell ref="H102:I102"/>
    <mergeCell ref="J102:K102"/>
    <mergeCell ref="L102:N102"/>
    <mergeCell ref="O100:P100"/>
    <mergeCell ref="B101:C101"/>
    <mergeCell ref="D101:E101"/>
    <mergeCell ref="F101:G101"/>
    <mergeCell ref="H101:I101"/>
    <mergeCell ref="J101:K101"/>
    <mergeCell ref="L101:N101"/>
    <mergeCell ref="O101:P101"/>
    <mergeCell ref="B100:C100"/>
    <mergeCell ref="D100:E100"/>
    <mergeCell ref="F100:G100"/>
    <mergeCell ref="H100:I100"/>
    <mergeCell ref="J100:K100"/>
    <mergeCell ref="L100:N100"/>
    <mergeCell ref="O98:P98"/>
    <mergeCell ref="B99:C99"/>
    <mergeCell ref="D99:E99"/>
    <mergeCell ref="F99:G99"/>
    <mergeCell ref="H99:I99"/>
    <mergeCell ref="J99:K99"/>
    <mergeCell ref="L99:N99"/>
    <mergeCell ref="O99:P99"/>
    <mergeCell ref="B98:C98"/>
    <mergeCell ref="D98:E98"/>
    <mergeCell ref="F98:G98"/>
    <mergeCell ref="H98:I98"/>
    <mergeCell ref="J98:K98"/>
    <mergeCell ref="L98:N98"/>
    <mergeCell ref="O96:P96"/>
    <mergeCell ref="B97:C97"/>
    <mergeCell ref="D97:E97"/>
    <mergeCell ref="F97:G97"/>
    <mergeCell ref="H97:I97"/>
    <mergeCell ref="J97:K97"/>
    <mergeCell ref="L97:N97"/>
    <mergeCell ref="O97:P97"/>
    <mergeCell ref="B96:C96"/>
    <mergeCell ref="D96:E96"/>
    <mergeCell ref="F96:G96"/>
    <mergeCell ref="H96:I96"/>
    <mergeCell ref="J96:K96"/>
    <mergeCell ref="L96:N96"/>
    <mergeCell ref="B93:C93"/>
    <mergeCell ref="D93:E93"/>
    <mergeCell ref="F93:G93"/>
    <mergeCell ref="H93:I93"/>
    <mergeCell ref="J93:K93"/>
    <mergeCell ref="L93:N93"/>
    <mergeCell ref="O93:P93"/>
    <mergeCell ref="O94:P94"/>
    <mergeCell ref="B95:C95"/>
    <mergeCell ref="D95:E95"/>
    <mergeCell ref="F95:G95"/>
    <mergeCell ref="H95:I95"/>
    <mergeCell ref="J95:K95"/>
    <mergeCell ref="L95:N95"/>
    <mergeCell ref="O95:P95"/>
    <mergeCell ref="B94:C94"/>
    <mergeCell ref="D94:E94"/>
    <mergeCell ref="F94:G94"/>
    <mergeCell ref="H94:I94"/>
    <mergeCell ref="J94:K94"/>
    <mergeCell ref="L94:N94"/>
    <mergeCell ref="O87:P87"/>
    <mergeCell ref="O88:P88"/>
    <mergeCell ref="O89:P89"/>
    <mergeCell ref="O90:P90"/>
    <mergeCell ref="O91:P91"/>
    <mergeCell ref="B92:C92"/>
    <mergeCell ref="D92:E92"/>
    <mergeCell ref="F92:G92"/>
    <mergeCell ref="H92:I92"/>
    <mergeCell ref="J92:K92"/>
    <mergeCell ref="B87:C91"/>
    <mergeCell ref="D87:E91"/>
    <mergeCell ref="F87:G91"/>
    <mergeCell ref="H87:I91"/>
    <mergeCell ref="J87:K91"/>
    <mergeCell ref="L87:N91"/>
    <mergeCell ref="L92:N92"/>
    <mergeCell ref="O92:P92"/>
    <mergeCell ref="O85:P85"/>
    <mergeCell ref="B86:C86"/>
    <mergeCell ref="D86:E86"/>
    <mergeCell ref="F86:G86"/>
    <mergeCell ref="H86:I86"/>
    <mergeCell ref="J86:K86"/>
    <mergeCell ref="L86:N86"/>
    <mergeCell ref="O86:P86"/>
    <mergeCell ref="B85:C85"/>
    <mergeCell ref="D85:E85"/>
    <mergeCell ref="F85:G85"/>
    <mergeCell ref="H85:I85"/>
    <mergeCell ref="J85:K85"/>
    <mergeCell ref="L85:N85"/>
    <mergeCell ref="O83:P83"/>
    <mergeCell ref="B84:C84"/>
    <mergeCell ref="D84:E84"/>
    <mergeCell ref="F84:G84"/>
    <mergeCell ref="H84:I84"/>
    <mergeCell ref="J84:K84"/>
    <mergeCell ref="L84:N84"/>
    <mergeCell ref="O84:P84"/>
    <mergeCell ref="B83:C83"/>
    <mergeCell ref="D83:E83"/>
    <mergeCell ref="F83:G83"/>
    <mergeCell ref="H83:I83"/>
    <mergeCell ref="J83:K83"/>
    <mergeCell ref="L83:N83"/>
    <mergeCell ref="O81:P81"/>
    <mergeCell ref="B82:C82"/>
    <mergeCell ref="D82:E82"/>
    <mergeCell ref="F82:G82"/>
    <mergeCell ref="H82:I82"/>
    <mergeCell ref="J82:K82"/>
    <mergeCell ref="L82:N82"/>
    <mergeCell ref="O82:P82"/>
    <mergeCell ref="B81:C81"/>
    <mergeCell ref="D81:E81"/>
    <mergeCell ref="F81:G81"/>
    <mergeCell ref="H81:I81"/>
    <mergeCell ref="J81:K81"/>
    <mergeCell ref="L81:N81"/>
    <mergeCell ref="O77:P77"/>
    <mergeCell ref="O78:P78"/>
    <mergeCell ref="O79:P79"/>
    <mergeCell ref="B80:C80"/>
    <mergeCell ref="D80:E80"/>
    <mergeCell ref="F80:G80"/>
    <mergeCell ref="H80:I80"/>
    <mergeCell ref="J80:K80"/>
    <mergeCell ref="L80:N80"/>
    <mergeCell ref="O80:P80"/>
    <mergeCell ref="B77:C79"/>
    <mergeCell ref="D77:E79"/>
    <mergeCell ref="F77:G79"/>
    <mergeCell ref="H77:I79"/>
    <mergeCell ref="J77:K79"/>
    <mergeCell ref="L77:N79"/>
    <mergeCell ref="O75:P75"/>
    <mergeCell ref="B76:C76"/>
    <mergeCell ref="D76:E76"/>
    <mergeCell ref="F76:G76"/>
    <mergeCell ref="H76:I76"/>
    <mergeCell ref="J76:K76"/>
    <mergeCell ref="L76:N76"/>
    <mergeCell ref="O76:P76"/>
    <mergeCell ref="B75:C75"/>
    <mergeCell ref="D75:E75"/>
    <mergeCell ref="F75:G75"/>
    <mergeCell ref="H75:I75"/>
    <mergeCell ref="J75:K75"/>
    <mergeCell ref="L75:N75"/>
    <mergeCell ref="O72:P73"/>
    <mergeCell ref="B74:C74"/>
    <mergeCell ref="D74:E74"/>
    <mergeCell ref="F74:G74"/>
    <mergeCell ref="H74:I74"/>
    <mergeCell ref="J74:K74"/>
    <mergeCell ref="L74:M74"/>
    <mergeCell ref="O74:P74"/>
    <mergeCell ref="B72:C73"/>
    <mergeCell ref="D72:E73"/>
    <mergeCell ref="F72:G73"/>
    <mergeCell ref="H72:I73"/>
    <mergeCell ref="J72:K73"/>
    <mergeCell ref="L72:N73"/>
    <mergeCell ref="A69:P69"/>
    <mergeCell ref="A70:P70"/>
    <mergeCell ref="D71:E71"/>
    <mergeCell ref="F71:G71"/>
    <mergeCell ref="H71:I71"/>
    <mergeCell ref="J71:K71"/>
    <mergeCell ref="L71:N7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59:O59"/>
    <mergeCell ref="B60:C60"/>
    <mergeCell ref="D60:E60"/>
    <mergeCell ref="F60:G60"/>
    <mergeCell ref="H60:I60"/>
    <mergeCell ref="J60:K60"/>
    <mergeCell ref="L60:M60"/>
    <mergeCell ref="N60:O60"/>
    <mergeCell ref="B59:C59"/>
    <mergeCell ref="D59:E59"/>
    <mergeCell ref="F59:G59"/>
    <mergeCell ref="H59:I59"/>
    <mergeCell ref="J59:K59"/>
    <mergeCell ref="L59:M59"/>
    <mergeCell ref="N57:O57"/>
    <mergeCell ref="B58:C58"/>
    <mergeCell ref="D58:E58"/>
    <mergeCell ref="F58:G58"/>
    <mergeCell ref="H58:I58"/>
    <mergeCell ref="J58:K58"/>
    <mergeCell ref="L58:M58"/>
    <mergeCell ref="N58:O58"/>
    <mergeCell ref="B57:C57"/>
    <mergeCell ref="D57:E57"/>
    <mergeCell ref="F57:G57"/>
    <mergeCell ref="H57:I57"/>
    <mergeCell ref="J57:K57"/>
    <mergeCell ref="L57:M57"/>
    <mergeCell ref="N55:O55"/>
    <mergeCell ref="B56:C56"/>
    <mergeCell ref="D56:E56"/>
    <mergeCell ref="F56:G56"/>
    <mergeCell ref="H56:I56"/>
    <mergeCell ref="J56:K56"/>
    <mergeCell ref="L56:M56"/>
    <mergeCell ref="N56:O56"/>
    <mergeCell ref="B55:C55"/>
    <mergeCell ref="D55:E55"/>
    <mergeCell ref="F55:G55"/>
    <mergeCell ref="H55:I55"/>
    <mergeCell ref="J55:K55"/>
    <mergeCell ref="L55:M55"/>
    <mergeCell ref="N53:O53"/>
    <mergeCell ref="B54:C54"/>
    <mergeCell ref="D54:E54"/>
    <mergeCell ref="F54:G54"/>
    <mergeCell ref="H54:I54"/>
    <mergeCell ref="J54:K54"/>
    <mergeCell ref="L54:M54"/>
    <mergeCell ref="N54:O54"/>
    <mergeCell ref="B53:C53"/>
    <mergeCell ref="D53:E53"/>
    <mergeCell ref="F53:G53"/>
    <mergeCell ref="H53:I53"/>
    <mergeCell ref="J53:K53"/>
    <mergeCell ref="L53:M53"/>
    <mergeCell ref="N50:O50"/>
    <mergeCell ref="B51:C52"/>
    <mergeCell ref="D51:E52"/>
    <mergeCell ref="F51:G52"/>
    <mergeCell ref="H51:I52"/>
    <mergeCell ref="J51:K52"/>
    <mergeCell ref="L51:M52"/>
    <mergeCell ref="N51:O52"/>
    <mergeCell ref="B50:C50"/>
    <mergeCell ref="D50:E50"/>
    <mergeCell ref="F50:G50"/>
    <mergeCell ref="H50:I50"/>
    <mergeCell ref="J50:K50"/>
    <mergeCell ref="L50:M50"/>
    <mergeCell ref="N48:O48"/>
    <mergeCell ref="B49:C49"/>
    <mergeCell ref="D49:E49"/>
    <mergeCell ref="F49:G49"/>
    <mergeCell ref="H49:I49"/>
    <mergeCell ref="J49:K49"/>
    <mergeCell ref="L49:M49"/>
    <mergeCell ref="N49:O49"/>
    <mergeCell ref="B48:C48"/>
    <mergeCell ref="D48:E48"/>
    <mergeCell ref="F48:G48"/>
    <mergeCell ref="H48:I48"/>
    <mergeCell ref="J48:K48"/>
    <mergeCell ref="L48:M48"/>
    <mergeCell ref="N46:O46"/>
    <mergeCell ref="B47:C47"/>
    <mergeCell ref="D47:E47"/>
    <mergeCell ref="F47:G47"/>
    <mergeCell ref="H47:I47"/>
    <mergeCell ref="J47:K47"/>
    <mergeCell ref="N47:O47"/>
    <mergeCell ref="D45:E45"/>
    <mergeCell ref="F45:G45"/>
    <mergeCell ref="H45:I45"/>
    <mergeCell ref="J45:K45"/>
    <mergeCell ref="N45:O45"/>
    <mergeCell ref="B46:C46"/>
    <mergeCell ref="D46:E46"/>
    <mergeCell ref="F46:G46"/>
    <mergeCell ref="H46:I46"/>
    <mergeCell ref="J46:K46"/>
    <mergeCell ref="B44:C44"/>
    <mergeCell ref="D44:E44"/>
    <mergeCell ref="F44:G44"/>
    <mergeCell ref="H44:I44"/>
    <mergeCell ref="J44:K44"/>
    <mergeCell ref="N44:O44"/>
    <mergeCell ref="N42:O42"/>
    <mergeCell ref="B43:C43"/>
    <mergeCell ref="D43:E43"/>
    <mergeCell ref="F43:G43"/>
    <mergeCell ref="H43:I43"/>
    <mergeCell ref="J43:K43"/>
    <mergeCell ref="L43:M43"/>
    <mergeCell ref="N43:O43"/>
    <mergeCell ref="B42:C42"/>
    <mergeCell ref="D42:E42"/>
    <mergeCell ref="F42:G42"/>
    <mergeCell ref="H42:I42"/>
    <mergeCell ref="J42:K42"/>
    <mergeCell ref="L42:M42"/>
    <mergeCell ref="N40:O40"/>
    <mergeCell ref="B41:C41"/>
    <mergeCell ref="D41:E41"/>
    <mergeCell ref="F41:G41"/>
    <mergeCell ref="H41:I41"/>
    <mergeCell ref="J41:K41"/>
    <mergeCell ref="L41:M41"/>
    <mergeCell ref="N41:O41"/>
    <mergeCell ref="B40:C40"/>
    <mergeCell ref="D40:E40"/>
    <mergeCell ref="F40:G40"/>
    <mergeCell ref="H40:I40"/>
    <mergeCell ref="J40:K40"/>
    <mergeCell ref="L40:M40"/>
    <mergeCell ref="N38:O38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N36:O36"/>
    <mergeCell ref="B37:C37"/>
    <mergeCell ref="D37:E37"/>
    <mergeCell ref="F37:G37"/>
    <mergeCell ref="H37:I37"/>
    <mergeCell ref="J37:K37"/>
    <mergeCell ref="L37:M37"/>
    <mergeCell ref="N37:O37"/>
    <mergeCell ref="B36:C36"/>
    <mergeCell ref="D36:E36"/>
    <mergeCell ref="F36:G36"/>
    <mergeCell ref="H36:I36"/>
    <mergeCell ref="J36:K36"/>
    <mergeCell ref="L36:M36"/>
    <mergeCell ref="N34:O34"/>
    <mergeCell ref="B35:C35"/>
    <mergeCell ref="D35:E35"/>
    <mergeCell ref="F35:G35"/>
    <mergeCell ref="H35:I35"/>
    <mergeCell ref="J35:K35"/>
    <mergeCell ref="L35:M35"/>
    <mergeCell ref="N35:O35"/>
    <mergeCell ref="B34:C34"/>
    <mergeCell ref="D34:E34"/>
    <mergeCell ref="F34:G34"/>
    <mergeCell ref="H34:I34"/>
    <mergeCell ref="J34:K34"/>
    <mergeCell ref="L34:M34"/>
    <mergeCell ref="N31:O31"/>
    <mergeCell ref="B32:C32"/>
    <mergeCell ref="B33:C33"/>
    <mergeCell ref="D33:E33"/>
    <mergeCell ref="F33:G33"/>
    <mergeCell ref="H33:I33"/>
    <mergeCell ref="J33:K33"/>
    <mergeCell ref="L33:M33"/>
    <mergeCell ref="N33:O33"/>
    <mergeCell ref="B31:C31"/>
    <mergeCell ref="D31:E32"/>
    <mergeCell ref="F31:G32"/>
    <mergeCell ref="H31:I32"/>
    <mergeCell ref="J31:K32"/>
    <mergeCell ref="L31:M32"/>
    <mergeCell ref="N23:P23"/>
    <mergeCell ref="A28:P28"/>
    <mergeCell ref="A29:P29"/>
    <mergeCell ref="D30:E30"/>
    <mergeCell ref="F30:G30"/>
    <mergeCell ref="H30:I30"/>
    <mergeCell ref="J30:K30"/>
    <mergeCell ref="L30:M30"/>
    <mergeCell ref="N30:O30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N22:P22"/>
    <mergeCell ref="B21:C21"/>
    <mergeCell ref="D21:E21"/>
    <mergeCell ref="F21:G21"/>
    <mergeCell ref="H21:I21"/>
    <mergeCell ref="J21:K21"/>
    <mergeCell ref="L21:M21"/>
    <mergeCell ref="H14:I14"/>
    <mergeCell ref="J14:K14"/>
    <mergeCell ref="L14:M14"/>
    <mergeCell ref="B12:C12"/>
    <mergeCell ref="B13:C13"/>
    <mergeCell ref="D13:E13"/>
    <mergeCell ref="F13:G13"/>
    <mergeCell ref="H13:I13"/>
    <mergeCell ref="J13:K13"/>
    <mergeCell ref="L13:M13"/>
    <mergeCell ref="B11:C11"/>
    <mergeCell ref="D11:E12"/>
    <mergeCell ref="F11:G12"/>
    <mergeCell ref="H11:I12"/>
    <mergeCell ref="J11:K12"/>
    <mergeCell ref="L11:M12"/>
    <mergeCell ref="A2:P2"/>
    <mergeCell ref="A8:P8"/>
    <mergeCell ref="A9:P9"/>
    <mergeCell ref="D10:E10"/>
    <mergeCell ref="F10:G10"/>
    <mergeCell ref="H10:I10"/>
    <mergeCell ref="J10:K10"/>
    <mergeCell ref="L10:M10"/>
  </mergeCells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65"/>
  <sheetViews>
    <sheetView workbookViewId="0">
      <selection activeCell="L44" sqref="L44"/>
    </sheetView>
  </sheetViews>
  <sheetFormatPr defaultRowHeight="15" x14ac:dyDescent="0.25"/>
  <cols>
    <col min="1" max="1" width="11.28515625" customWidth="1"/>
    <col min="2" max="2" width="7.5703125" customWidth="1"/>
    <col min="3" max="3" width="10.42578125" customWidth="1"/>
    <col min="4" max="4" width="6" customWidth="1"/>
    <col min="5" max="6" width="11.28515625" customWidth="1"/>
    <col min="7" max="7" width="10.5703125" customWidth="1"/>
    <col min="8" max="10" width="11.28515625" customWidth="1"/>
    <col min="11" max="11" width="10.5703125" customWidth="1"/>
    <col min="12" max="12" width="3.85546875" customWidth="1"/>
    <col min="13" max="13" width="5.85546875" customWidth="1"/>
    <col min="14" max="14" width="6.5703125" customWidth="1"/>
  </cols>
  <sheetData>
    <row r="1" spans="1:14" ht="18" customHeight="1" x14ac:dyDescent="0.25"/>
    <row r="2" spans="1:14" ht="18" customHeight="1" x14ac:dyDescent="0.25">
      <c r="A2" s="3" t="s">
        <v>301</v>
      </c>
    </row>
    <row r="3" spans="1:14" ht="18" customHeight="1" x14ac:dyDescent="0.25">
      <c r="A3" s="137" t="s">
        <v>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ht="18" customHeight="1" x14ac:dyDescent="0.25">
      <c r="A4" s="4"/>
      <c r="B4" s="4"/>
      <c r="C4" s="4"/>
      <c r="D4" s="4"/>
      <c r="E4" s="4"/>
      <c r="F4" s="5" t="s">
        <v>302</v>
      </c>
      <c r="G4" s="4"/>
      <c r="H4" s="6">
        <f>H11+H17+H20+H23+H26+H30</f>
        <v>135647.06</v>
      </c>
      <c r="I4" s="6">
        <v>296308.15999999997</v>
      </c>
      <c r="J4" s="6">
        <v>296308.15999999997</v>
      </c>
      <c r="K4" s="6">
        <v>173760.53</v>
      </c>
      <c r="L4" s="103">
        <f>(K4/H4)*100</f>
        <v>128.09752750999544</v>
      </c>
      <c r="M4" s="103"/>
      <c r="N4" s="6">
        <v>58.641830856092525</v>
      </c>
    </row>
    <row r="5" spans="1:14" ht="18" customHeight="1" x14ac:dyDescent="0.25">
      <c r="A5" s="4"/>
      <c r="B5" s="5" t="s">
        <v>6</v>
      </c>
      <c r="C5" s="106" t="s">
        <v>303</v>
      </c>
      <c r="D5" s="106"/>
      <c r="E5" s="106"/>
      <c r="F5" s="106"/>
      <c r="G5" s="106"/>
      <c r="H5" s="242" t="s">
        <v>28</v>
      </c>
      <c r="I5" s="242" t="s">
        <v>9</v>
      </c>
      <c r="J5" s="242" t="s">
        <v>10</v>
      </c>
      <c r="K5" s="242" t="s">
        <v>11</v>
      </c>
      <c r="L5" s="243" t="s">
        <v>304</v>
      </c>
      <c r="M5" s="243"/>
      <c r="N5" s="242" t="s">
        <v>13</v>
      </c>
    </row>
    <row r="6" spans="1:14" ht="18" customHeight="1" x14ac:dyDescent="0.25">
      <c r="A6" s="4"/>
      <c r="B6" s="4"/>
      <c r="C6" s="106"/>
      <c r="D6" s="106"/>
      <c r="E6" s="106"/>
      <c r="F6" s="106"/>
      <c r="G6" s="106"/>
      <c r="H6" s="242"/>
      <c r="I6" s="242"/>
      <c r="J6" s="242"/>
      <c r="K6" s="242"/>
      <c r="L6" s="243"/>
      <c r="M6" s="243"/>
      <c r="N6" s="242"/>
    </row>
    <row r="7" spans="1:14" ht="18" customHeight="1" x14ac:dyDescent="0.25">
      <c r="A7" s="4"/>
      <c r="B7" s="4"/>
      <c r="C7" s="4"/>
      <c r="D7" s="4"/>
      <c r="E7" s="4"/>
      <c r="F7" s="4"/>
      <c r="G7" s="4"/>
      <c r="H7" s="7" t="s">
        <v>305</v>
      </c>
      <c r="I7" s="7" t="s">
        <v>306</v>
      </c>
      <c r="J7" s="7" t="s">
        <v>307</v>
      </c>
      <c r="K7" s="7" t="s">
        <v>308</v>
      </c>
      <c r="L7" s="132" t="s">
        <v>18</v>
      </c>
      <c r="M7" s="132"/>
      <c r="N7" s="7" t="s">
        <v>309</v>
      </c>
    </row>
    <row r="8" spans="1:14" ht="18" customHeight="1" x14ac:dyDescent="0.25">
      <c r="A8" s="244" t="s">
        <v>310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</row>
    <row r="9" spans="1:14" ht="18" customHeight="1" x14ac:dyDescent="0.25">
      <c r="A9" s="4"/>
      <c r="B9" s="10" t="s">
        <v>311</v>
      </c>
      <c r="C9" s="114" t="s">
        <v>312</v>
      </c>
      <c r="D9" s="114"/>
      <c r="E9" s="114"/>
      <c r="F9" s="114"/>
      <c r="G9" s="114"/>
      <c r="H9" s="11">
        <v>0</v>
      </c>
      <c r="I9" s="11">
        <v>278.72000000000003</v>
      </c>
      <c r="J9" s="12" t="s">
        <v>313</v>
      </c>
      <c r="K9" s="11">
        <v>1764.26</v>
      </c>
      <c r="L9" s="86">
        <v>0</v>
      </c>
      <c r="M9" s="86"/>
      <c r="N9" s="12" t="s">
        <v>314</v>
      </c>
    </row>
    <row r="10" spans="1:14" ht="18" customHeight="1" x14ac:dyDescent="0.25">
      <c r="A10" s="4"/>
      <c r="B10" s="10" t="s">
        <v>315</v>
      </c>
      <c r="C10" s="119" t="s">
        <v>316</v>
      </c>
      <c r="D10" s="119"/>
      <c r="E10" s="119"/>
      <c r="F10" s="119"/>
      <c r="G10" s="119"/>
      <c r="H10" s="11">
        <v>104052.59</v>
      </c>
      <c r="I10" s="11">
        <v>233294.42</v>
      </c>
      <c r="J10" s="12" t="s">
        <v>95</v>
      </c>
      <c r="K10" s="11">
        <v>135480.28</v>
      </c>
      <c r="L10" s="86">
        <f>(K10/H10)*100</f>
        <v>130.20365951486647</v>
      </c>
      <c r="M10" s="86"/>
      <c r="N10" s="12" t="s">
        <v>96</v>
      </c>
    </row>
    <row r="11" spans="1:14" ht="18" customHeight="1" x14ac:dyDescent="0.25">
      <c r="A11" s="4"/>
      <c r="B11" s="4"/>
      <c r="C11" s="4"/>
      <c r="D11" s="4"/>
      <c r="E11" s="106" t="s">
        <v>317</v>
      </c>
      <c r="F11" s="106"/>
      <c r="G11" s="106"/>
      <c r="H11" s="6">
        <v>104052.59</v>
      </c>
      <c r="I11" s="6">
        <v>233573.14</v>
      </c>
      <c r="J11" s="15" t="s">
        <v>318</v>
      </c>
      <c r="K11" s="6">
        <v>137244.54</v>
      </c>
      <c r="L11" s="103">
        <f>(K11/H11)*100</f>
        <v>131.89920596882789</v>
      </c>
      <c r="M11" s="103"/>
      <c r="N11" s="15" t="s">
        <v>319</v>
      </c>
    </row>
    <row r="12" spans="1:14" ht="18" customHeight="1" x14ac:dyDescent="0.25">
      <c r="A12" s="244" t="s">
        <v>320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</row>
    <row r="13" spans="1:14" ht="18" customHeight="1" x14ac:dyDescent="0.25">
      <c r="A13" s="4"/>
      <c r="B13" s="10" t="s">
        <v>321</v>
      </c>
      <c r="C13" s="114" t="s">
        <v>322</v>
      </c>
      <c r="D13" s="114"/>
      <c r="E13" s="114"/>
      <c r="F13" s="114"/>
      <c r="G13" s="114"/>
      <c r="H13" s="11">
        <v>0.01</v>
      </c>
      <c r="I13" s="11">
        <v>0.13</v>
      </c>
      <c r="J13" s="12" t="s">
        <v>52</v>
      </c>
      <c r="K13" s="11">
        <v>1.44</v>
      </c>
      <c r="L13" s="86">
        <f>(K13/H13)*100</f>
        <v>14400</v>
      </c>
      <c r="M13" s="86"/>
      <c r="N13" s="12" t="s">
        <v>53</v>
      </c>
    </row>
    <row r="14" spans="1:14" ht="18" customHeight="1" x14ac:dyDescent="0.25">
      <c r="A14" s="4"/>
      <c r="B14" s="10" t="s">
        <v>311</v>
      </c>
      <c r="C14" s="114" t="s">
        <v>312</v>
      </c>
      <c r="D14" s="114"/>
      <c r="E14" s="114"/>
      <c r="F14" s="114"/>
      <c r="G14" s="114"/>
      <c r="H14" s="11">
        <v>0</v>
      </c>
      <c r="I14" s="11">
        <v>51621.21</v>
      </c>
      <c r="J14" s="12" t="s">
        <v>323</v>
      </c>
      <c r="K14" s="11">
        <v>35477.81</v>
      </c>
      <c r="L14" s="86">
        <v>0</v>
      </c>
      <c r="M14" s="86"/>
      <c r="N14" s="12" t="s">
        <v>324</v>
      </c>
    </row>
    <row r="15" spans="1:14" ht="18" customHeight="1" x14ac:dyDescent="0.25">
      <c r="A15" s="4"/>
      <c r="B15" s="10" t="s">
        <v>325</v>
      </c>
      <c r="C15" s="114" t="s">
        <v>86</v>
      </c>
      <c r="D15" s="114"/>
      <c r="E15" s="114"/>
      <c r="F15" s="114"/>
      <c r="G15" s="114"/>
      <c r="H15" s="11">
        <v>25765.48</v>
      </c>
      <c r="I15" s="11">
        <v>288.94</v>
      </c>
      <c r="J15" s="12" t="s">
        <v>83</v>
      </c>
      <c r="K15" s="11">
        <v>159.87</v>
      </c>
      <c r="L15" s="86">
        <f>(K15/H15)*100</f>
        <v>0.6204813572268012</v>
      </c>
      <c r="M15" s="86"/>
      <c r="N15" s="12" t="s">
        <v>84</v>
      </c>
    </row>
    <row r="16" spans="1:14" ht="18" customHeight="1" x14ac:dyDescent="0.25">
      <c r="A16" s="4"/>
      <c r="B16" s="10" t="s">
        <v>326</v>
      </c>
      <c r="C16" s="114" t="s">
        <v>105</v>
      </c>
      <c r="D16" s="114"/>
      <c r="E16" s="114"/>
      <c r="F16" s="114"/>
      <c r="G16" s="114"/>
      <c r="H16" s="11">
        <v>0</v>
      </c>
      <c r="I16" s="11">
        <v>0.13</v>
      </c>
      <c r="J16" s="12" t="s">
        <v>52</v>
      </c>
      <c r="K16" s="11">
        <v>0</v>
      </c>
      <c r="L16" s="86">
        <v>0</v>
      </c>
      <c r="M16" s="86"/>
      <c r="N16" s="12" t="s">
        <v>90</v>
      </c>
    </row>
    <row r="17" spans="1:14" ht="18" customHeight="1" x14ac:dyDescent="0.25">
      <c r="A17" s="4"/>
      <c r="B17" s="4"/>
      <c r="C17" s="4"/>
      <c r="D17" s="4"/>
      <c r="E17" s="106" t="s">
        <v>317</v>
      </c>
      <c r="F17" s="106"/>
      <c r="G17" s="106"/>
      <c r="H17" s="6">
        <v>25765.49</v>
      </c>
      <c r="I17" s="6">
        <v>51910.41</v>
      </c>
      <c r="J17" s="15" t="s">
        <v>327</v>
      </c>
      <c r="K17" s="6">
        <v>35639.120000000003</v>
      </c>
      <c r="L17" s="103">
        <f>(K17/H17)*100</f>
        <v>138.32114196159282</v>
      </c>
      <c r="M17" s="103"/>
      <c r="N17" s="15" t="s">
        <v>328</v>
      </c>
    </row>
    <row r="18" spans="1:14" ht="18" customHeight="1" x14ac:dyDescent="0.25">
      <c r="A18" s="244" t="s">
        <v>329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</row>
    <row r="19" spans="1:14" ht="18" customHeight="1" x14ac:dyDescent="0.25">
      <c r="A19" s="4"/>
      <c r="B19" s="10">
        <v>652690</v>
      </c>
      <c r="C19" s="245" t="s">
        <v>330</v>
      </c>
      <c r="D19" s="119"/>
      <c r="E19" s="119"/>
      <c r="F19" s="119"/>
      <c r="G19" s="119"/>
      <c r="H19" s="11">
        <v>116.8</v>
      </c>
      <c r="I19" s="11">
        <v>0</v>
      </c>
      <c r="J19" s="11">
        <v>0</v>
      </c>
      <c r="K19" s="11">
        <v>0</v>
      </c>
      <c r="L19" s="84">
        <v>0</v>
      </c>
      <c r="M19" s="85"/>
      <c r="N19" s="16">
        <v>0</v>
      </c>
    </row>
    <row r="20" spans="1:14" ht="18" customHeight="1" x14ac:dyDescent="0.25">
      <c r="A20" s="4"/>
      <c r="B20" s="4"/>
      <c r="C20" s="4"/>
      <c r="D20" s="4"/>
      <c r="E20" s="106" t="s">
        <v>317</v>
      </c>
      <c r="F20" s="106"/>
      <c r="G20" s="106"/>
      <c r="H20" s="6">
        <v>116.8</v>
      </c>
      <c r="I20" s="6">
        <v>0</v>
      </c>
      <c r="J20" s="6">
        <v>0</v>
      </c>
      <c r="K20" s="6">
        <v>0</v>
      </c>
      <c r="L20" s="103">
        <v>0</v>
      </c>
      <c r="M20" s="103"/>
      <c r="N20" s="15" t="s">
        <v>90</v>
      </c>
    </row>
    <row r="21" spans="1:14" ht="18" customHeight="1" x14ac:dyDescent="0.25">
      <c r="A21" s="244" t="s">
        <v>331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</row>
    <row r="22" spans="1:14" ht="18" customHeight="1" x14ac:dyDescent="0.25">
      <c r="A22" s="4"/>
      <c r="B22" s="10" t="s">
        <v>332</v>
      </c>
      <c r="C22" s="119" t="s">
        <v>333</v>
      </c>
      <c r="D22" s="119"/>
      <c r="E22" s="119"/>
      <c r="F22" s="119"/>
      <c r="G22" s="119"/>
      <c r="H22" s="11">
        <v>5712.18</v>
      </c>
      <c r="I22" s="11">
        <v>8568.32</v>
      </c>
      <c r="J22" s="12" t="s">
        <v>334</v>
      </c>
      <c r="K22" s="11">
        <v>0</v>
      </c>
      <c r="L22" s="86">
        <v>0</v>
      </c>
      <c r="M22" s="86"/>
      <c r="N22" s="12" t="s">
        <v>90</v>
      </c>
    </row>
    <row r="23" spans="1:14" ht="18" customHeight="1" x14ac:dyDescent="0.25">
      <c r="A23" s="4"/>
      <c r="B23" s="4"/>
      <c r="C23" s="4"/>
      <c r="D23" s="4"/>
      <c r="E23" s="106" t="s">
        <v>317</v>
      </c>
      <c r="F23" s="106"/>
      <c r="G23" s="106"/>
      <c r="H23" s="6">
        <v>5712.18</v>
      </c>
      <c r="I23" s="6">
        <v>8568.32</v>
      </c>
      <c r="J23" s="15" t="s">
        <v>334</v>
      </c>
      <c r="K23" s="6">
        <v>0</v>
      </c>
      <c r="L23" s="103">
        <v>0</v>
      </c>
      <c r="M23" s="103"/>
      <c r="N23" s="15" t="s">
        <v>90</v>
      </c>
    </row>
    <row r="24" spans="1:14" ht="18" customHeight="1" x14ac:dyDescent="0.25">
      <c r="A24" s="244" t="s">
        <v>335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</row>
    <row r="25" spans="1:14" ht="18" customHeight="1" x14ac:dyDescent="0.25">
      <c r="A25" s="4"/>
      <c r="B25" s="10" t="s">
        <v>336</v>
      </c>
      <c r="C25" s="119" t="s">
        <v>337</v>
      </c>
      <c r="D25" s="119"/>
      <c r="E25" s="119"/>
      <c r="F25" s="119"/>
      <c r="G25" s="119"/>
      <c r="H25" s="11">
        <v>0</v>
      </c>
      <c r="I25" s="11">
        <v>1592.68</v>
      </c>
      <c r="J25" s="12" t="s">
        <v>40</v>
      </c>
      <c r="K25" s="11">
        <v>876.87</v>
      </c>
      <c r="L25" s="86">
        <v>0</v>
      </c>
      <c r="M25" s="86"/>
      <c r="N25" s="12" t="s">
        <v>41</v>
      </c>
    </row>
    <row r="26" spans="1:14" ht="18" customHeight="1" x14ac:dyDescent="0.25">
      <c r="A26" s="4"/>
      <c r="B26" s="4"/>
      <c r="C26" s="4"/>
      <c r="D26" s="4"/>
      <c r="E26" s="106" t="s">
        <v>317</v>
      </c>
      <c r="F26" s="106"/>
      <c r="G26" s="106"/>
      <c r="H26" s="6">
        <v>0</v>
      </c>
      <c r="I26" s="6">
        <v>1592.68</v>
      </c>
      <c r="J26" s="15" t="s">
        <v>40</v>
      </c>
      <c r="K26" s="6">
        <v>876.87</v>
      </c>
      <c r="L26" s="103">
        <v>0</v>
      </c>
      <c r="M26" s="103"/>
      <c r="N26" s="15" t="s">
        <v>41</v>
      </c>
    </row>
    <row r="27" spans="1:14" ht="18" customHeight="1" x14ac:dyDescent="0.25">
      <c r="A27" s="17"/>
      <c r="B27" s="17"/>
      <c r="C27" s="17"/>
      <c r="D27" s="17"/>
      <c r="E27" s="18"/>
      <c r="F27" s="18"/>
      <c r="G27" s="18"/>
      <c r="H27" s="19"/>
      <c r="I27" s="19"/>
      <c r="J27" s="31"/>
      <c r="K27" s="19"/>
      <c r="L27" s="19"/>
      <c r="M27" s="19"/>
      <c r="N27" s="31"/>
    </row>
    <row r="28" spans="1:14" ht="18" customHeight="1" x14ac:dyDescent="0.25">
      <c r="A28" s="244" t="s">
        <v>338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</row>
    <row r="29" spans="1:14" ht="18" customHeight="1" x14ac:dyDescent="0.25">
      <c r="A29" s="4"/>
      <c r="B29" s="10" t="s">
        <v>339</v>
      </c>
      <c r="C29" s="114" t="s">
        <v>340</v>
      </c>
      <c r="D29" s="114"/>
      <c r="E29" s="114"/>
      <c r="F29" s="114"/>
      <c r="G29" s="114"/>
      <c r="H29" s="11">
        <v>0</v>
      </c>
      <c r="I29" s="11">
        <v>663.61</v>
      </c>
      <c r="J29" s="12" t="s">
        <v>89</v>
      </c>
      <c r="K29" s="11">
        <v>0</v>
      </c>
      <c r="L29" s="86">
        <v>0</v>
      </c>
      <c r="M29" s="86"/>
      <c r="N29" s="12" t="s">
        <v>90</v>
      </c>
    </row>
    <row r="30" spans="1:14" ht="18" customHeight="1" x14ac:dyDescent="0.25">
      <c r="A30" s="4"/>
      <c r="B30" s="4"/>
      <c r="C30" s="4"/>
      <c r="D30" s="4"/>
      <c r="E30" s="106" t="s">
        <v>317</v>
      </c>
      <c r="F30" s="106"/>
      <c r="G30" s="106"/>
      <c r="H30" s="6">
        <v>0</v>
      </c>
      <c r="I30" s="6">
        <v>663.61</v>
      </c>
      <c r="J30" s="15" t="s">
        <v>89</v>
      </c>
      <c r="K30" s="6">
        <v>0</v>
      </c>
      <c r="L30" s="103">
        <v>0</v>
      </c>
      <c r="M30" s="103"/>
      <c r="N30" s="15" t="s">
        <v>90</v>
      </c>
    </row>
    <row r="31" spans="1:14" ht="18" customHeight="1" x14ac:dyDescent="0.25">
      <c r="A31" s="4"/>
      <c r="B31" s="246" t="s">
        <v>341</v>
      </c>
      <c r="C31" s="24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8" customHeight="1" x14ac:dyDescent="0.25">
      <c r="A32" s="4"/>
      <c r="B32" s="119" t="s">
        <v>342</v>
      </c>
      <c r="C32" s="119"/>
      <c r="D32" s="119"/>
      <c r="E32" s="119"/>
      <c r="F32" s="119"/>
      <c r="G32" s="119"/>
      <c r="H32" s="11">
        <f>H11</f>
        <v>104052.59</v>
      </c>
      <c r="I32" s="11">
        <v>233573.14</v>
      </c>
      <c r="J32" s="12" t="s">
        <v>318</v>
      </c>
      <c r="K32" s="11">
        <v>137244.54</v>
      </c>
      <c r="L32" s="86">
        <f>K32/H32*100</f>
        <v>131.89920596882789</v>
      </c>
      <c r="M32" s="86"/>
      <c r="N32" s="12" t="s">
        <v>319</v>
      </c>
    </row>
    <row r="33" spans="1:14" ht="18" customHeight="1" x14ac:dyDescent="0.25">
      <c r="A33" s="4"/>
      <c r="B33" s="119" t="s">
        <v>343</v>
      </c>
      <c r="C33" s="119"/>
      <c r="D33" s="119"/>
      <c r="E33" s="119"/>
      <c r="F33" s="119"/>
      <c r="G33" s="119"/>
      <c r="H33" s="11">
        <f>H17</f>
        <v>25765.49</v>
      </c>
      <c r="I33" s="11">
        <v>51910.41</v>
      </c>
      <c r="J33" s="12" t="s">
        <v>327</v>
      </c>
      <c r="K33" s="11">
        <v>35639.120000000003</v>
      </c>
      <c r="L33" s="86">
        <f t="shared" ref="L33:L35" si="0">K33/H33*100</f>
        <v>138.32114196159282</v>
      </c>
      <c r="M33" s="86"/>
      <c r="N33" s="12" t="s">
        <v>328</v>
      </c>
    </row>
    <row r="34" spans="1:14" ht="18" customHeight="1" x14ac:dyDescent="0.25">
      <c r="A34" s="4"/>
      <c r="B34" s="245" t="s">
        <v>344</v>
      </c>
      <c r="C34" s="119"/>
      <c r="D34" s="119"/>
      <c r="E34" s="119"/>
      <c r="F34" s="119"/>
      <c r="G34" s="119"/>
      <c r="H34" s="11">
        <f>H20</f>
        <v>116.8</v>
      </c>
      <c r="I34" s="11">
        <v>0</v>
      </c>
      <c r="J34" s="11">
        <f>J20</f>
        <v>0</v>
      </c>
      <c r="K34" s="11">
        <f>K20</f>
        <v>0</v>
      </c>
      <c r="L34" s="86">
        <f t="shared" si="0"/>
        <v>0</v>
      </c>
      <c r="M34" s="86"/>
      <c r="N34" s="12" t="str">
        <f>N20</f>
        <v xml:space="preserve"> 0,00</v>
      </c>
    </row>
    <row r="35" spans="1:14" ht="18" customHeight="1" x14ac:dyDescent="0.25">
      <c r="A35" s="4"/>
      <c r="B35" s="119" t="s">
        <v>345</v>
      </c>
      <c r="C35" s="119"/>
      <c r="D35" s="119"/>
      <c r="E35" s="119"/>
      <c r="F35" s="119"/>
      <c r="G35" s="119"/>
      <c r="H35" s="11">
        <f>H23</f>
        <v>5712.18</v>
      </c>
      <c r="I35" s="11">
        <v>8568.32</v>
      </c>
      <c r="J35" s="12" t="s">
        <v>334</v>
      </c>
      <c r="K35" s="11">
        <v>0</v>
      </c>
      <c r="L35" s="86">
        <f t="shared" si="0"/>
        <v>0</v>
      </c>
      <c r="M35" s="86"/>
      <c r="N35" s="12" t="s">
        <v>90</v>
      </c>
    </row>
    <row r="36" spans="1:14" ht="18" customHeight="1" x14ac:dyDescent="0.25">
      <c r="A36" s="4"/>
      <c r="B36" s="119" t="s">
        <v>346</v>
      </c>
      <c r="C36" s="119"/>
      <c r="D36" s="119"/>
      <c r="E36" s="119"/>
      <c r="F36" s="119"/>
      <c r="G36" s="119"/>
      <c r="H36" s="11">
        <v>0</v>
      </c>
      <c r="I36" s="11">
        <v>1592.68</v>
      </c>
      <c r="J36" s="12" t="s">
        <v>40</v>
      </c>
      <c r="K36" s="11">
        <v>876.87</v>
      </c>
      <c r="L36" s="86">
        <v>0</v>
      </c>
      <c r="M36" s="86"/>
      <c r="N36" s="12" t="s">
        <v>41</v>
      </c>
    </row>
    <row r="37" spans="1:14" ht="18" customHeight="1" x14ac:dyDescent="0.25">
      <c r="A37" s="4"/>
      <c r="B37" s="119" t="s">
        <v>347</v>
      </c>
      <c r="C37" s="119"/>
      <c r="D37" s="119"/>
      <c r="E37" s="119"/>
      <c r="F37" s="119"/>
      <c r="G37" s="119"/>
      <c r="H37" s="11">
        <v>0</v>
      </c>
      <c r="I37" s="11">
        <v>663.61</v>
      </c>
      <c r="J37" s="12" t="s">
        <v>89</v>
      </c>
      <c r="K37" s="11">
        <v>0</v>
      </c>
      <c r="L37" s="86">
        <v>0</v>
      </c>
      <c r="M37" s="86"/>
      <c r="N37" s="12" t="s">
        <v>90</v>
      </c>
    </row>
    <row r="38" spans="1:14" ht="18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18" customHeight="1" x14ac:dyDescent="0.25">
      <c r="A39" s="4"/>
      <c r="B39" s="119" t="s">
        <v>348</v>
      </c>
      <c r="C39" s="119"/>
      <c r="D39" s="119"/>
      <c r="E39" s="119"/>
      <c r="F39" s="119"/>
      <c r="G39" s="119"/>
      <c r="H39" s="11">
        <f>H32</f>
        <v>104052.59</v>
      </c>
      <c r="I39" s="11">
        <v>233573.14</v>
      </c>
      <c r="J39" s="12" t="s">
        <v>318</v>
      </c>
      <c r="K39" s="11">
        <v>137244.54</v>
      </c>
      <c r="L39" s="86">
        <f>K39/H39*100</f>
        <v>131.89920596882789</v>
      </c>
      <c r="M39" s="86"/>
      <c r="N39" s="12" t="s">
        <v>319</v>
      </c>
    </row>
    <row r="40" spans="1:14" ht="18" customHeight="1" x14ac:dyDescent="0.25">
      <c r="A40" s="4"/>
      <c r="B40" s="119" t="s">
        <v>349</v>
      </c>
      <c r="C40" s="119"/>
      <c r="D40" s="119"/>
      <c r="E40" s="119"/>
      <c r="F40" s="119"/>
      <c r="G40" s="119"/>
      <c r="H40" s="11">
        <f>H33</f>
        <v>25765.49</v>
      </c>
      <c r="I40" s="11">
        <v>51910.41</v>
      </c>
      <c r="J40" s="12" t="s">
        <v>327</v>
      </c>
      <c r="K40" s="11">
        <v>35639.120000000003</v>
      </c>
      <c r="L40" s="86">
        <f t="shared" ref="L40:L41" si="1">K40/H40*100</f>
        <v>138.32114196159282</v>
      </c>
      <c r="M40" s="86"/>
      <c r="N40" s="12" t="s">
        <v>328</v>
      </c>
    </row>
    <row r="41" spans="1:14" ht="18" customHeight="1" x14ac:dyDescent="0.25">
      <c r="A41" s="4"/>
      <c r="B41" s="119" t="s">
        <v>350</v>
      </c>
      <c r="C41" s="119"/>
      <c r="D41" s="119"/>
      <c r="E41" s="119"/>
      <c r="F41" s="119"/>
      <c r="G41" s="119"/>
      <c r="H41" s="11">
        <f>H34+H35</f>
        <v>5828.9800000000005</v>
      </c>
      <c r="I41" s="11">
        <v>8568.32</v>
      </c>
      <c r="J41" s="12" t="s">
        <v>334</v>
      </c>
      <c r="K41" s="11">
        <v>0</v>
      </c>
      <c r="L41" s="86">
        <f t="shared" si="1"/>
        <v>0</v>
      </c>
      <c r="M41" s="86"/>
      <c r="N41" s="12" t="s">
        <v>90</v>
      </c>
    </row>
    <row r="42" spans="1:14" ht="18" customHeight="1" x14ac:dyDescent="0.25">
      <c r="A42" s="4"/>
      <c r="B42" s="119" t="s">
        <v>351</v>
      </c>
      <c r="C42" s="119"/>
      <c r="D42" s="119"/>
      <c r="E42" s="119"/>
      <c r="F42" s="119"/>
      <c r="G42" s="119"/>
      <c r="H42" s="11">
        <v>0</v>
      </c>
      <c r="I42" s="11">
        <v>1592.68</v>
      </c>
      <c r="J42" s="12" t="s">
        <v>40</v>
      </c>
      <c r="K42" s="11">
        <v>876.87</v>
      </c>
      <c r="L42" s="86">
        <v>0</v>
      </c>
      <c r="M42" s="86"/>
      <c r="N42" s="12" t="s">
        <v>41</v>
      </c>
    </row>
    <row r="43" spans="1:14" ht="18" customHeight="1" x14ac:dyDescent="0.25">
      <c r="A43" s="4"/>
      <c r="B43" s="119" t="s">
        <v>352</v>
      </c>
      <c r="C43" s="119"/>
      <c r="D43" s="119"/>
      <c r="E43" s="119"/>
      <c r="F43" s="119"/>
      <c r="G43" s="119"/>
      <c r="H43" s="11">
        <v>0</v>
      </c>
      <c r="I43" s="11">
        <v>663.61</v>
      </c>
      <c r="J43" s="12" t="s">
        <v>89</v>
      </c>
      <c r="K43" s="11">
        <v>0</v>
      </c>
      <c r="L43" s="86">
        <v>0</v>
      </c>
      <c r="M43" s="86"/>
      <c r="N43" s="12" t="s">
        <v>90</v>
      </c>
    </row>
    <row r="55" spans="1:22" x14ac:dyDescent="0.25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</row>
    <row r="56" spans="1:22" x14ac:dyDescent="0.25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</row>
    <row r="57" spans="1:2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x14ac:dyDescent="0.25">
      <c r="A59" s="17"/>
      <c r="B59" s="17"/>
      <c r="C59" s="17"/>
      <c r="D59" s="17"/>
      <c r="E59" s="17"/>
      <c r="F59" s="248"/>
      <c r="G59" s="248"/>
      <c r="H59" s="17"/>
      <c r="I59" s="17"/>
      <c r="J59" s="19"/>
      <c r="K59" s="19"/>
      <c r="L59" s="17"/>
      <c r="M59" s="76"/>
      <c r="N59" s="76"/>
      <c r="O59" s="17"/>
      <c r="P59" s="19"/>
      <c r="Q59" s="17"/>
      <c r="R59" s="76"/>
      <c r="S59" s="76"/>
      <c r="T59" s="17"/>
      <c r="U59" s="76"/>
      <c r="V59" s="76"/>
    </row>
    <row r="60" spans="1:2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x14ac:dyDescent="0.25">
      <c r="A61" s="17"/>
      <c r="B61" s="18"/>
      <c r="C61" s="248"/>
      <c r="D61" s="248"/>
      <c r="E61" s="248"/>
      <c r="F61" s="248"/>
      <c r="G61" s="17"/>
      <c r="H61" s="248"/>
      <c r="I61" s="248"/>
      <c r="J61" s="249"/>
      <c r="K61" s="249"/>
      <c r="L61" s="17"/>
      <c r="M61" s="249"/>
      <c r="N61" s="249"/>
      <c r="O61" s="17"/>
      <c r="P61" s="20"/>
      <c r="Q61" s="17"/>
      <c r="R61" s="249"/>
      <c r="S61" s="249"/>
      <c r="T61" s="17"/>
      <c r="U61" s="249"/>
      <c r="V61" s="249"/>
    </row>
    <row r="62" spans="1:22" x14ac:dyDescent="0.25">
      <c r="A62" s="17"/>
      <c r="B62" s="17"/>
      <c r="C62" s="248"/>
      <c r="D62" s="248"/>
      <c r="E62" s="248"/>
      <c r="F62" s="248"/>
      <c r="G62" s="17"/>
      <c r="H62" s="17"/>
      <c r="I62" s="17"/>
      <c r="J62" s="249"/>
      <c r="K62" s="249"/>
      <c r="L62" s="17"/>
      <c r="M62" s="249"/>
      <c r="N62" s="249"/>
      <c r="O62" s="17"/>
      <c r="P62" s="17"/>
      <c r="Q62" s="17"/>
      <c r="R62" s="249"/>
      <c r="S62" s="249"/>
      <c r="T62" s="17"/>
      <c r="U62" s="17"/>
      <c r="V62" s="17"/>
    </row>
    <row r="63" spans="1:2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21"/>
      <c r="K63" s="17"/>
      <c r="L63" s="17"/>
      <c r="M63" s="17"/>
      <c r="N63" s="21"/>
      <c r="O63" s="17"/>
      <c r="P63" s="21"/>
      <c r="Q63" s="17"/>
      <c r="R63" s="79"/>
      <c r="S63" s="79"/>
      <c r="T63" s="17"/>
      <c r="U63" s="79"/>
      <c r="V63" s="79"/>
    </row>
    <row r="64" spans="1:22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</row>
    <row r="65" spans="1:22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5">
      <c r="A66" s="17"/>
      <c r="B66" s="23"/>
      <c r="C66" s="250"/>
      <c r="D66" s="250"/>
      <c r="E66" s="250"/>
      <c r="F66" s="250"/>
      <c r="G66" s="17"/>
      <c r="H66" s="23"/>
      <c r="I66" s="17"/>
      <c r="J66" s="24"/>
      <c r="K66" s="24"/>
      <c r="L66" s="17"/>
      <c r="M66" s="75"/>
      <c r="N66" s="75"/>
      <c r="O66" s="17"/>
      <c r="P66" s="24"/>
      <c r="Q66" s="17"/>
      <c r="R66" s="74"/>
      <c r="S66" s="74"/>
      <c r="T66" s="17"/>
      <c r="U66" s="75"/>
      <c r="V66" s="75"/>
    </row>
    <row r="67" spans="1:22" ht="27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x14ac:dyDescent="0.25">
      <c r="A68" s="17"/>
      <c r="B68" s="23"/>
      <c r="C68" s="250"/>
      <c r="D68" s="250"/>
      <c r="E68" s="250"/>
      <c r="F68" s="250"/>
      <c r="G68" s="17"/>
      <c r="H68" s="23"/>
      <c r="I68" s="17"/>
      <c r="J68" s="24"/>
      <c r="K68" s="24"/>
      <c r="L68" s="17"/>
      <c r="M68" s="75"/>
      <c r="N68" s="75"/>
      <c r="O68" s="17"/>
      <c r="P68" s="24"/>
      <c r="Q68" s="17"/>
      <c r="R68" s="74"/>
      <c r="S68" s="74"/>
      <c r="T68" s="17"/>
      <c r="U68" s="75"/>
      <c r="V68" s="75"/>
    </row>
    <row r="69" spans="1:2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x14ac:dyDescent="0.25">
      <c r="A70" s="17"/>
      <c r="B70" s="23"/>
      <c r="C70" s="250"/>
      <c r="D70" s="250"/>
      <c r="E70" s="250"/>
      <c r="F70" s="250"/>
      <c r="G70" s="17"/>
      <c r="H70" s="23"/>
      <c r="I70" s="17"/>
      <c r="J70" s="24"/>
      <c r="K70" s="24"/>
      <c r="L70" s="17"/>
      <c r="M70" s="75"/>
      <c r="N70" s="75"/>
      <c r="O70" s="17"/>
      <c r="P70" s="24"/>
      <c r="Q70" s="17"/>
      <c r="R70" s="74"/>
      <c r="S70" s="74"/>
      <c r="T70" s="17"/>
      <c r="U70" s="75"/>
      <c r="V70" s="75"/>
    </row>
    <row r="71" spans="1:2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x14ac:dyDescent="0.25">
      <c r="A72" s="17"/>
      <c r="B72" s="23"/>
      <c r="C72" s="250"/>
      <c r="D72" s="250"/>
      <c r="E72" s="250"/>
      <c r="F72" s="250"/>
      <c r="G72" s="17"/>
      <c r="H72" s="26"/>
      <c r="I72" s="17"/>
      <c r="J72" s="24"/>
      <c r="K72" s="24"/>
      <c r="L72" s="17"/>
      <c r="M72" s="75"/>
      <c r="N72" s="75"/>
      <c r="O72" s="17"/>
      <c r="P72" s="24"/>
      <c r="Q72" s="17"/>
      <c r="R72" s="74"/>
      <c r="S72" s="74"/>
      <c r="T72" s="17"/>
      <c r="U72" s="75"/>
      <c r="V72" s="75"/>
    </row>
    <row r="73" spans="1:22" x14ac:dyDescent="0.25">
      <c r="A73" s="17"/>
      <c r="B73" s="17"/>
      <c r="C73" s="17"/>
      <c r="D73" s="17"/>
      <c r="E73" s="17"/>
      <c r="F73" s="17"/>
      <c r="G73" s="17"/>
      <c r="H73" s="2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x14ac:dyDescent="0.25">
      <c r="A74" s="17"/>
      <c r="B74" s="23"/>
      <c r="C74" s="250"/>
      <c r="D74" s="250"/>
      <c r="E74" s="250"/>
      <c r="F74" s="250"/>
      <c r="G74" s="17"/>
      <c r="H74" s="26"/>
      <c r="I74" s="17"/>
      <c r="J74" s="24"/>
      <c r="K74" s="24"/>
      <c r="L74" s="17"/>
      <c r="M74" s="75"/>
      <c r="N74" s="75"/>
      <c r="O74" s="17"/>
      <c r="P74" s="24"/>
      <c r="Q74" s="17"/>
      <c r="R74" s="74"/>
      <c r="S74" s="74"/>
      <c r="T74" s="17"/>
      <c r="U74" s="75"/>
      <c r="V74" s="75"/>
    </row>
    <row r="75" spans="1:22" x14ac:dyDescent="0.25">
      <c r="A75" s="17"/>
      <c r="B75" s="28"/>
      <c r="C75" s="252"/>
      <c r="D75" s="251"/>
      <c r="E75" s="251"/>
      <c r="F75" s="251"/>
      <c r="G75" s="17"/>
      <c r="H75" s="37"/>
      <c r="I75" s="17"/>
      <c r="J75" s="24"/>
      <c r="K75" s="24"/>
      <c r="L75" s="17"/>
      <c r="M75" s="78"/>
      <c r="N75" s="78"/>
      <c r="O75" s="17"/>
      <c r="P75" s="29"/>
      <c r="Q75" s="17"/>
      <c r="R75" s="74"/>
      <c r="S75" s="74"/>
      <c r="T75" s="17"/>
      <c r="U75" s="78"/>
      <c r="V75" s="78"/>
    </row>
    <row r="76" spans="1:22" x14ac:dyDescent="0.25">
      <c r="A76" s="17"/>
      <c r="B76" s="17"/>
      <c r="C76" s="251"/>
      <c r="D76" s="251"/>
      <c r="E76" s="251"/>
      <c r="F76" s="251"/>
      <c r="G76" s="17"/>
      <c r="H76" s="27"/>
      <c r="I76" s="17"/>
      <c r="J76" s="24"/>
      <c r="K76" s="17"/>
      <c r="L76" s="17"/>
      <c r="M76" s="75"/>
      <c r="N76" s="75"/>
      <c r="O76" s="17"/>
      <c r="P76" s="17"/>
      <c r="Q76" s="17"/>
      <c r="R76" s="17"/>
      <c r="S76" s="17"/>
      <c r="T76" s="17"/>
      <c r="U76" s="17"/>
      <c r="V76" s="17"/>
    </row>
    <row r="77" spans="1:22" x14ac:dyDescent="0.25">
      <c r="A77" s="17"/>
      <c r="B77" s="23"/>
      <c r="C77" s="251"/>
      <c r="D77" s="251"/>
      <c r="E77" s="251"/>
      <c r="F77" s="251"/>
      <c r="G77" s="17"/>
      <c r="H77" s="26"/>
      <c r="I77" s="17"/>
      <c r="J77" s="24"/>
      <c r="K77" s="24"/>
      <c r="L77" s="17"/>
      <c r="M77" s="75"/>
      <c r="N77" s="75"/>
      <c r="O77" s="17"/>
      <c r="P77" s="24"/>
      <c r="Q77" s="17"/>
      <c r="R77" s="74"/>
      <c r="S77" s="74"/>
      <c r="T77" s="17"/>
      <c r="U77" s="75"/>
      <c r="V77" s="75"/>
    </row>
    <row r="78" spans="1:22" x14ac:dyDescent="0.25">
      <c r="A78" s="17"/>
      <c r="B78" s="28"/>
      <c r="C78" s="252"/>
      <c r="D78" s="251"/>
      <c r="E78" s="251"/>
      <c r="F78" s="251"/>
      <c r="G78" s="17"/>
      <c r="H78" s="37"/>
      <c r="I78" s="17"/>
      <c r="J78" s="24"/>
      <c r="K78" s="24"/>
      <c r="L78" s="17"/>
      <c r="M78" s="74"/>
      <c r="N78" s="74"/>
      <c r="O78" s="17"/>
      <c r="P78" s="30"/>
      <c r="Q78" s="30"/>
      <c r="R78" s="74"/>
      <c r="S78" s="74"/>
      <c r="T78" s="17"/>
      <c r="U78" s="75"/>
      <c r="V78" s="75"/>
    </row>
    <row r="79" spans="1:22" x14ac:dyDescent="0.25">
      <c r="A79" s="17"/>
      <c r="B79" s="17"/>
      <c r="C79" s="17"/>
      <c r="D79" s="17"/>
      <c r="E79" s="17"/>
      <c r="F79" s="17"/>
      <c r="G79" s="17"/>
      <c r="H79" s="27"/>
      <c r="I79" s="17"/>
      <c r="J79" s="24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x14ac:dyDescent="0.25">
      <c r="A80" s="17"/>
      <c r="B80" s="23"/>
      <c r="C80" s="250"/>
      <c r="D80" s="250"/>
      <c r="E80" s="250"/>
      <c r="F80" s="250"/>
      <c r="G80" s="17"/>
      <c r="H80" s="26"/>
      <c r="I80" s="17"/>
      <c r="J80" s="24"/>
      <c r="K80" s="24"/>
      <c r="L80" s="17"/>
      <c r="M80" s="75"/>
      <c r="N80" s="75"/>
      <c r="O80" s="17"/>
      <c r="P80" s="24"/>
      <c r="Q80" s="17"/>
      <c r="R80" s="74"/>
      <c r="S80" s="74"/>
      <c r="T80" s="17"/>
      <c r="U80" s="75"/>
      <c r="V80" s="75"/>
    </row>
    <row r="81" spans="1:22" x14ac:dyDescent="0.25">
      <c r="A81" s="17"/>
      <c r="B81" s="23"/>
      <c r="C81" s="23"/>
      <c r="D81" s="23"/>
      <c r="E81" s="23"/>
      <c r="F81" s="23"/>
      <c r="G81" s="17"/>
      <c r="H81" s="26"/>
      <c r="I81" s="17"/>
      <c r="J81" s="24"/>
      <c r="K81" s="24"/>
      <c r="L81" s="17"/>
      <c r="M81" s="25"/>
      <c r="N81" s="25"/>
      <c r="O81" s="17"/>
      <c r="P81" s="24"/>
      <c r="Q81" s="17"/>
      <c r="R81" s="24"/>
      <c r="S81" s="24"/>
      <c r="T81" s="17"/>
      <c r="U81" s="25"/>
      <c r="V81" s="25"/>
    </row>
    <row r="82" spans="1:22" x14ac:dyDescent="0.25">
      <c r="A82" s="17"/>
      <c r="B82" s="23"/>
      <c r="C82" s="23"/>
      <c r="D82" s="23"/>
      <c r="E82" s="23"/>
      <c r="F82" s="23"/>
      <c r="G82" s="17"/>
      <c r="H82" s="26"/>
      <c r="I82" s="17"/>
      <c r="J82" s="24"/>
      <c r="K82" s="24"/>
      <c r="L82" s="17"/>
      <c r="M82" s="25"/>
      <c r="N82" s="25"/>
      <c r="O82" s="17"/>
      <c r="P82" s="24"/>
      <c r="Q82" s="17"/>
      <c r="R82" s="24"/>
      <c r="S82" s="24"/>
      <c r="T82" s="17"/>
      <c r="U82" s="25"/>
      <c r="V82" s="25"/>
    </row>
    <row r="83" spans="1:22" x14ac:dyDescent="0.25">
      <c r="A83" s="17"/>
      <c r="B83" s="17"/>
      <c r="C83" s="17"/>
      <c r="D83" s="17"/>
      <c r="E83" s="17"/>
      <c r="F83" s="17"/>
      <c r="G83" s="17"/>
      <c r="H83" s="2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x14ac:dyDescent="0.25">
      <c r="A84" s="17"/>
      <c r="B84" s="17"/>
      <c r="C84" s="17"/>
      <c r="D84" s="17"/>
      <c r="E84" s="17"/>
      <c r="F84" s="17"/>
      <c r="G84" s="17"/>
      <c r="H84" s="2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x14ac:dyDescent="0.25">
      <c r="A85" s="17"/>
      <c r="B85" s="23"/>
      <c r="C85" s="251"/>
      <c r="D85" s="251"/>
      <c r="E85" s="251"/>
      <c r="F85" s="251"/>
      <c r="G85" s="17"/>
      <c r="H85" s="26"/>
      <c r="I85" s="17"/>
      <c r="J85" s="24"/>
      <c r="K85" s="24"/>
      <c r="L85" s="17"/>
      <c r="M85" s="75"/>
      <c r="N85" s="75"/>
      <c r="O85" s="17"/>
      <c r="P85" s="24"/>
      <c r="Q85" s="17"/>
      <c r="R85" s="74"/>
      <c r="S85" s="74"/>
      <c r="T85" s="17"/>
      <c r="U85" s="75"/>
      <c r="V85" s="75"/>
    </row>
    <row r="86" spans="1:22" ht="26.2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ht="27.75" customHeight="1" x14ac:dyDescent="0.25">
      <c r="A87" s="17"/>
      <c r="B87" s="23"/>
      <c r="C87" s="250"/>
      <c r="D87" s="250"/>
      <c r="E87" s="250"/>
      <c r="F87" s="250"/>
      <c r="G87" s="17"/>
      <c r="H87" s="23"/>
      <c r="I87" s="17"/>
      <c r="J87" s="24"/>
      <c r="K87" s="24"/>
      <c r="L87" s="17"/>
      <c r="M87" s="75"/>
      <c r="N87" s="75"/>
      <c r="O87" s="17"/>
      <c r="P87" s="24"/>
      <c r="Q87" s="17"/>
      <c r="R87" s="74"/>
      <c r="S87" s="74"/>
      <c r="T87" s="17"/>
      <c r="U87" s="75"/>
      <c r="V87" s="75"/>
    </row>
    <row r="88" spans="1:22" ht="25.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24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ht="18.75" customHeight="1" x14ac:dyDescent="0.25">
      <c r="A89" s="17"/>
      <c r="B89" s="23"/>
      <c r="C89" s="250"/>
      <c r="D89" s="250"/>
      <c r="E89" s="250"/>
      <c r="F89" s="250"/>
      <c r="G89" s="17"/>
      <c r="H89" s="23"/>
      <c r="I89" s="17"/>
      <c r="J89" s="24"/>
      <c r="K89" s="24"/>
      <c r="L89" s="17"/>
      <c r="M89" s="75"/>
      <c r="N89" s="75"/>
      <c r="O89" s="17"/>
      <c r="P89" s="24"/>
      <c r="Q89" s="17"/>
      <c r="R89" s="74"/>
      <c r="S89" s="74"/>
      <c r="T89" s="17"/>
      <c r="U89" s="75"/>
      <c r="V89" s="75"/>
    </row>
    <row r="90" spans="1:2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x14ac:dyDescent="0.25">
      <c r="A91" s="17"/>
      <c r="B91" s="23"/>
      <c r="C91" s="250"/>
      <c r="D91" s="250"/>
      <c r="E91" s="250"/>
      <c r="F91" s="250"/>
      <c r="G91" s="17"/>
      <c r="H91" s="23"/>
      <c r="I91" s="17"/>
      <c r="J91" s="24"/>
      <c r="K91" s="24"/>
      <c r="L91" s="17"/>
      <c r="M91" s="75"/>
      <c r="N91" s="75"/>
      <c r="O91" s="17"/>
      <c r="P91" s="24"/>
      <c r="Q91" s="17"/>
      <c r="R91" s="74"/>
      <c r="S91" s="74"/>
      <c r="T91" s="17"/>
      <c r="U91" s="75"/>
      <c r="V91" s="75"/>
    </row>
    <row r="92" spans="1:2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x14ac:dyDescent="0.25">
      <c r="A93" s="17"/>
      <c r="B93" s="23"/>
      <c r="C93" s="250"/>
      <c r="D93" s="250"/>
      <c r="E93" s="250"/>
      <c r="F93" s="250"/>
      <c r="G93" s="17"/>
      <c r="H93" s="23"/>
      <c r="I93" s="17"/>
      <c r="J93" s="24"/>
      <c r="K93" s="24"/>
      <c r="L93" s="17"/>
      <c r="M93" s="75"/>
      <c r="N93" s="75"/>
      <c r="O93" s="17"/>
      <c r="P93" s="24"/>
      <c r="Q93" s="17"/>
      <c r="R93" s="74"/>
      <c r="S93" s="74"/>
      <c r="T93" s="17"/>
      <c r="U93" s="75"/>
      <c r="V93" s="75"/>
    </row>
    <row r="94" spans="1:2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x14ac:dyDescent="0.25">
      <c r="A95" s="17"/>
      <c r="B95" s="23"/>
      <c r="C95" s="250"/>
      <c r="D95" s="250"/>
      <c r="E95" s="250"/>
      <c r="F95" s="250"/>
      <c r="G95" s="17"/>
      <c r="H95" s="23"/>
      <c r="I95" s="17"/>
      <c r="J95" s="24"/>
      <c r="K95" s="24"/>
      <c r="L95" s="17"/>
      <c r="M95" s="75"/>
      <c r="N95" s="75"/>
      <c r="O95" s="17"/>
      <c r="P95" s="24"/>
      <c r="Q95" s="17"/>
      <c r="R95" s="74"/>
      <c r="S95" s="74"/>
      <c r="T95" s="17"/>
      <c r="U95" s="75"/>
      <c r="V95" s="75"/>
    </row>
    <row r="96" spans="1:2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x14ac:dyDescent="0.25">
      <c r="A97" s="17"/>
      <c r="B97" s="23"/>
      <c r="C97" s="250"/>
      <c r="D97" s="250"/>
      <c r="E97" s="250"/>
      <c r="F97" s="250"/>
      <c r="G97" s="17"/>
      <c r="H97" s="23"/>
      <c r="I97" s="17"/>
      <c r="J97" s="24"/>
      <c r="K97" s="24"/>
      <c r="L97" s="17"/>
      <c r="M97" s="75"/>
      <c r="N97" s="75"/>
      <c r="O97" s="17"/>
      <c r="P97" s="24"/>
      <c r="Q97" s="17"/>
      <c r="R97" s="74"/>
      <c r="S97" s="74"/>
      <c r="T97" s="17"/>
      <c r="U97" s="75"/>
      <c r="V97" s="75"/>
    </row>
    <row r="98" spans="1:2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x14ac:dyDescent="0.25">
      <c r="A99" s="17"/>
      <c r="B99" s="23"/>
      <c r="C99" s="250"/>
      <c r="D99" s="250"/>
      <c r="E99" s="250"/>
      <c r="F99" s="250"/>
      <c r="G99" s="17"/>
      <c r="H99" s="23"/>
      <c r="I99" s="17"/>
      <c r="J99" s="24"/>
      <c r="K99" s="24"/>
      <c r="L99" s="17"/>
      <c r="M99" s="75"/>
      <c r="N99" s="75"/>
      <c r="O99" s="17"/>
      <c r="P99" s="24"/>
      <c r="Q99" s="17"/>
      <c r="R99" s="74"/>
      <c r="S99" s="74"/>
      <c r="T99" s="17"/>
      <c r="U99" s="75"/>
      <c r="V99" s="75"/>
    </row>
    <row r="100" spans="1:2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x14ac:dyDescent="0.25">
      <c r="A101" s="17"/>
      <c r="B101" s="23"/>
      <c r="C101" s="250"/>
      <c r="D101" s="250"/>
      <c r="E101" s="250"/>
      <c r="F101" s="250"/>
      <c r="G101" s="17"/>
      <c r="H101" s="23"/>
      <c r="I101" s="17"/>
      <c r="J101" s="24"/>
      <c r="K101" s="24"/>
      <c r="L101" s="17"/>
      <c r="M101" s="75"/>
      <c r="N101" s="75"/>
      <c r="O101" s="17"/>
      <c r="P101" s="24"/>
      <c r="Q101" s="17"/>
      <c r="R101" s="74"/>
      <c r="S101" s="74"/>
      <c r="T101" s="17"/>
      <c r="U101" s="75"/>
      <c r="V101" s="75"/>
    </row>
    <row r="102" spans="1:2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x14ac:dyDescent="0.25">
      <c r="A103" s="17"/>
      <c r="B103" s="23"/>
      <c r="C103" s="250"/>
      <c r="D103" s="250"/>
      <c r="E103" s="250"/>
      <c r="F103" s="250"/>
      <c r="G103" s="17"/>
      <c r="H103" s="23"/>
      <c r="I103" s="17"/>
      <c r="J103" s="24"/>
      <c r="K103" s="24"/>
      <c r="L103" s="17"/>
      <c r="M103" s="75"/>
      <c r="N103" s="75"/>
      <c r="O103" s="17"/>
      <c r="P103" s="24"/>
      <c r="Q103" s="17"/>
      <c r="R103" s="74"/>
      <c r="S103" s="74"/>
      <c r="T103" s="17"/>
      <c r="U103" s="75"/>
      <c r="V103" s="75"/>
    </row>
    <row r="104" spans="1:2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x14ac:dyDescent="0.25">
      <c r="A105" s="17"/>
      <c r="B105" s="23"/>
      <c r="C105" s="250"/>
      <c r="D105" s="250"/>
      <c r="E105" s="250"/>
      <c r="F105" s="250"/>
      <c r="G105" s="17"/>
      <c r="H105" s="23"/>
      <c r="I105" s="17"/>
      <c r="J105" s="24"/>
      <c r="K105" s="24"/>
      <c r="L105" s="17"/>
      <c r="M105" s="75"/>
      <c r="N105" s="75"/>
      <c r="O105" s="17"/>
      <c r="P105" s="24"/>
      <c r="Q105" s="17"/>
      <c r="R105" s="74"/>
      <c r="S105" s="74"/>
      <c r="T105" s="17"/>
      <c r="U105" s="75"/>
      <c r="V105" s="75"/>
    </row>
    <row r="106" spans="1:2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x14ac:dyDescent="0.25">
      <c r="A107" s="17"/>
      <c r="B107" s="23"/>
      <c r="C107" s="250"/>
      <c r="D107" s="250"/>
      <c r="E107" s="250"/>
      <c r="F107" s="250"/>
      <c r="G107" s="17"/>
      <c r="H107" s="23"/>
      <c r="I107" s="17"/>
      <c r="J107" s="24"/>
      <c r="K107" s="24"/>
      <c r="L107" s="17"/>
      <c r="M107" s="75"/>
      <c r="N107" s="75"/>
      <c r="O107" s="17"/>
      <c r="P107" s="24"/>
      <c r="Q107" s="17"/>
      <c r="R107" s="74"/>
      <c r="S107" s="74"/>
      <c r="T107" s="17"/>
      <c r="U107" s="75"/>
      <c r="V107" s="75"/>
    </row>
    <row r="108" spans="1:2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x14ac:dyDescent="0.25">
      <c r="A109" s="17"/>
      <c r="B109" s="23"/>
      <c r="C109" s="250"/>
      <c r="D109" s="250"/>
      <c r="E109" s="250"/>
      <c r="F109" s="250"/>
      <c r="G109" s="17"/>
      <c r="H109" s="23"/>
      <c r="I109" s="17"/>
      <c r="J109" s="24"/>
      <c r="K109" s="24"/>
      <c r="L109" s="17"/>
      <c r="M109" s="75"/>
      <c r="N109" s="75"/>
      <c r="O109" s="17"/>
      <c r="P109" s="24"/>
      <c r="Q109" s="17"/>
      <c r="R109" s="74"/>
      <c r="S109" s="74"/>
      <c r="T109" s="17"/>
      <c r="U109" s="75"/>
      <c r="V109" s="75"/>
    </row>
    <row r="110" spans="1:2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x14ac:dyDescent="0.25">
      <c r="A111" s="17"/>
      <c r="B111" s="23"/>
      <c r="C111" s="250"/>
      <c r="D111" s="250"/>
      <c r="E111" s="250"/>
      <c r="F111" s="250"/>
      <c r="G111" s="17"/>
      <c r="H111" s="23"/>
      <c r="I111" s="17"/>
      <c r="J111" s="24"/>
      <c r="K111" s="24"/>
      <c r="L111" s="17"/>
      <c r="M111" s="75"/>
      <c r="N111" s="75"/>
      <c r="O111" s="17"/>
      <c r="P111" s="24"/>
      <c r="Q111" s="17"/>
      <c r="R111" s="74"/>
      <c r="S111" s="74"/>
      <c r="T111" s="17"/>
      <c r="U111" s="75"/>
      <c r="V111" s="75"/>
    </row>
    <row r="112" spans="1:2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x14ac:dyDescent="0.25">
      <c r="A113" s="17"/>
      <c r="B113" s="23"/>
      <c r="C113" s="251"/>
      <c r="D113" s="251"/>
      <c r="E113" s="251"/>
      <c r="F113" s="251"/>
      <c r="G113" s="17"/>
      <c r="H113" s="23"/>
      <c r="I113" s="17"/>
      <c r="J113" s="24"/>
      <c r="K113" s="24"/>
      <c r="L113" s="17"/>
      <c r="M113" s="75"/>
      <c r="N113" s="75"/>
      <c r="O113" s="17"/>
      <c r="P113" s="24"/>
      <c r="Q113" s="17"/>
      <c r="R113" s="74"/>
      <c r="S113" s="74"/>
      <c r="T113" s="17"/>
      <c r="U113" s="75"/>
      <c r="V113" s="75"/>
    </row>
    <row r="114" spans="1:2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x14ac:dyDescent="0.25">
      <c r="A115" s="17"/>
      <c r="B115" s="23"/>
      <c r="C115" s="250"/>
      <c r="D115" s="250"/>
      <c r="E115" s="250"/>
      <c r="F115" s="250"/>
      <c r="G115" s="17"/>
      <c r="H115" s="23"/>
      <c r="I115" s="17"/>
      <c r="J115" s="24"/>
      <c r="K115" s="24"/>
      <c r="L115" s="17"/>
      <c r="M115" s="75"/>
      <c r="N115" s="75"/>
      <c r="O115" s="17"/>
      <c r="P115" s="24"/>
      <c r="Q115" s="17"/>
      <c r="R115" s="74"/>
      <c r="S115" s="74"/>
      <c r="T115" s="17"/>
      <c r="U115" s="75"/>
      <c r="V115" s="75"/>
    </row>
    <row r="116" spans="1:2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x14ac:dyDescent="0.25">
      <c r="A117" s="17"/>
      <c r="B117" s="23"/>
      <c r="C117" s="250"/>
      <c r="D117" s="250"/>
      <c r="E117" s="250"/>
      <c r="F117" s="250"/>
      <c r="G117" s="17"/>
      <c r="H117" s="23"/>
      <c r="I117" s="17"/>
      <c r="J117" s="24"/>
      <c r="K117" s="24"/>
      <c r="L117" s="17"/>
      <c r="M117" s="75"/>
      <c r="N117" s="75"/>
      <c r="O117" s="17"/>
      <c r="P117" s="24"/>
      <c r="Q117" s="17"/>
      <c r="R117" s="74"/>
      <c r="S117" s="74"/>
      <c r="T117" s="17"/>
      <c r="U117" s="75"/>
      <c r="V117" s="75"/>
    </row>
    <row r="118" spans="1:2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x14ac:dyDescent="0.25">
      <c r="A119" s="17"/>
      <c r="B119" s="23"/>
      <c r="C119" s="250"/>
      <c r="D119" s="250"/>
      <c r="E119" s="250"/>
      <c r="F119" s="250"/>
      <c r="G119" s="17"/>
      <c r="H119" s="23"/>
      <c r="I119" s="17"/>
      <c r="J119" s="24"/>
      <c r="K119" s="24"/>
      <c r="L119" s="17"/>
      <c r="M119" s="75"/>
      <c r="N119" s="75"/>
      <c r="O119" s="17"/>
      <c r="P119" s="24"/>
      <c r="Q119" s="17"/>
      <c r="R119" s="74"/>
      <c r="S119" s="74"/>
      <c r="T119" s="17"/>
      <c r="U119" s="75"/>
      <c r="V119" s="75"/>
    </row>
    <row r="120" spans="1:2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x14ac:dyDescent="0.25">
      <c r="A121" s="17"/>
      <c r="B121" s="23"/>
      <c r="C121" s="250"/>
      <c r="D121" s="250"/>
      <c r="E121" s="250"/>
      <c r="F121" s="250"/>
      <c r="G121" s="17"/>
      <c r="H121" s="23"/>
      <c r="I121" s="17"/>
      <c r="J121" s="24"/>
      <c r="K121" s="24"/>
      <c r="L121" s="17"/>
      <c r="M121" s="75"/>
      <c r="N121" s="75"/>
      <c r="O121" s="17"/>
      <c r="P121" s="24"/>
      <c r="Q121" s="17"/>
      <c r="R121" s="74"/>
      <c r="S121" s="74"/>
      <c r="T121" s="17"/>
      <c r="U121" s="75"/>
      <c r="V121" s="75"/>
    </row>
    <row r="122" spans="1:2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x14ac:dyDescent="0.25">
      <c r="A123" s="17"/>
      <c r="B123" s="17"/>
      <c r="C123" s="17"/>
      <c r="D123" s="17"/>
      <c r="E123" s="248"/>
      <c r="F123" s="248"/>
      <c r="G123" s="248"/>
      <c r="H123" s="248"/>
      <c r="I123" s="17"/>
      <c r="J123" s="19"/>
      <c r="K123" s="19"/>
      <c r="L123" s="17"/>
      <c r="M123" s="253"/>
      <c r="N123" s="253"/>
      <c r="O123" s="17"/>
      <c r="P123" s="19"/>
      <c r="Q123" s="17"/>
      <c r="R123" s="76"/>
      <c r="S123" s="76"/>
      <c r="T123" s="17"/>
      <c r="U123" s="76"/>
      <c r="V123" s="76"/>
    </row>
    <row r="124" spans="1:22" x14ac:dyDescent="0.2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</row>
    <row r="125" spans="1:22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x14ac:dyDescent="0.25">
      <c r="A126" s="17"/>
      <c r="B126" s="23"/>
      <c r="C126" s="250"/>
      <c r="D126" s="250"/>
      <c r="E126" s="250"/>
      <c r="F126" s="250"/>
      <c r="G126" s="17"/>
      <c r="H126" s="23"/>
      <c r="I126" s="17"/>
      <c r="J126" s="24"/>
      <c r="K126" s="24"/>
      <c r="L126" s="17"/>
      <c r="M126" s="75"/>
      <c r="N126" s="75"/>
      <c r="O126" s="17"/>
      <c r="P126" s="24"/>
      <c r="Q126" s="17"/>
      <c r="R126" s="74"/>
      <c r="S126" s="74"/>
      <c r="T126" s="17"/>
      <c r="U126" s="75"/>
      <c r="V126" s="75"/>
    </row>
    <row r="127" spans="1:2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x14ac:dyDescent="0.25">
      <c r="A128" s="17"/>
      <c r="B128" s="23"/>
      <c r="C128" s="250"/>
      <c r="D128" s="250"/>
      <c r="E128" s="250"/>
      <c r="F128" s="250"/>
      <c r="G128" s="17"/>
      <c r="H128" s="23"/>
      <c r="I128" s="17"/>
      <c r="J128" s="24"/>
      <c r="K128" s="24"/>
      <c r="L128" s="17"/>
      <c r="M128" s="75"/>
      <c r="N128" s="75"/>
      <c r="O128" s="17"/>
      <c r="P128" s="24"/>
      <c r="Q128" s="17"/>
      <c r="R128" s="74"/>
      <c r="S128" s="74"/>
      <c r="T128" s="17"/>
      <c r="U128" s="75"/>
      <c r="V128" s="75"/>
    </row>
    <row r="129" spans="1:22" x14ac:dyDescent="0.25">
      <c r="A129" s="17"/>
      <c r="B129" s="28"/>
      <c r="C129" s="250"/>
      <c r="D129" s="250"/>
      <c r="E129" s="250"/>
      <c r="F129" s="250"/>
      <c r="G129" s="17"/>
      <c r="H129" s="35"/>
      <c r="I129" s="17"/>
      <c r="J129" s="24"/>
      <c r="K129" s="24"/>
      <c r="L129" s="17"/>
      <c r="M129" s="74"/>
      <c r="N129" s="74"/>
      <c r="O129" s="17"/>
      <c r="P129" s="30"/>
      <c r="Q129" s="30"/>
      <c r="R129" s="74"/>
      <c r="S129" s="74"/>
      <c r="T129" s="17"/>
      <c r="U129" s="74"/>
      <c r="V129" s="74"/>
    </row>
    <row r="130" spans="1:2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x14ac:dyDescent="0.25">
      <c r="A131" s="17"/>
      <c r="B131" s="23"/>
      <c r="C131" s="251"/>
      <c r="D131" s="251"/>
      <c r="E131" s="251"/>
      <c r="F131" s="251"/>
      <c r="G131" s="17"/>
      <c r="H131" s="23"/>
      <c r="I131" s="17"/>
      <c r="J131" s="24"/>
      <c r="K131" s="24"/>
      <c r="L131" s="17"/>
      <c r="M131" s="75"/>
      <c r="N131" s="75"/>
      <c r="O131" s="17"/>
      <c r="P131" s="24"/>
      <c r="Q131" s="17"/>
      <c r="R131" s="74"/>
      <c r="S131" s="74"/>
      <c r="T131" s="17"/>
      <c r="U131" s="75"/>
      <c r="V131" s="75"/>
    </row>
    <row r="132" spans="1:22" x14ac:dyDescent="0.25">
      <c r="A132" s="17"/>
      <c r="B132" s="23"/>
      <c r="C132" s="250"/>
      <c r="D132" s="250"/>
      <c r="E132" s="250"/>
      <c r="F132" s="250"/>
      <c r="G132" s="17"/>
      <c r="H132" s="23"/>
      <c r="I132" s="17"/>
      <c r="J132" s="24"/>
      <c r="K132" s="24"/>
      <c r="L132" s="17"/>
      <c r="M132" s="75"/>
      <c r="N132" s="75"/>
      <c r="O132" s="17"/>
      <c r="P132" s="24"/>
      <c r="Q132" s="17"/>
      <c r="R132" s="74"/>
      <c r="S132" s="74"/>
      <c r="T132" s="17"/>
      <c r="U132" s="75"/>
      <c r="V132" s="75"/>
    </row>
    <row r="133" spans="1:22" x14ac:dyDescent="0.25">
      <c r="A133" s="17"/>
      <c r="B133" s="23"/>
      <c r="C133" s="251"/>
      <c r="D133" s="251"/>
      <c r="E133" s="251"/>
      <c r="F133" s="251"/>
      <c r="G133" s="17"/>
      <c r="H133" s="23"/>
      <c r="I133" s="17"/>
      <c r="J133" s="24"/>
      <c r="K133" s="24"/>
      <c r="L133" s="17"/>
      <c r="M133" s="75"/>
      <c r="N133" s="75"/>
      <c r="O133" s="17"/>
      <c r="P133" s="24"/>
      <c r="Q133" s="17"/>
      <c r="R133" s="74"/>
      <c r="S133" s="74"/>
      <c r="T133" s="17"/>
      <c r="U133" s="75"/>
      <c r="V133" s="75"/>
    </row>
    <row r="134" spans="1:2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x14ac:dyDescent="0.25">
      <c r="A135" s="17"/>
      <c r="B135" s="23"/>
      <c r="C135" s="250"/>
      <c r="D135" s="250"/>
      <c r="E135" s="250"/>
      <c r="F135" s="250"/>
      <c r="G135" s="17"/>
      <c r="H135" s="23"/>
      <c r="I135" s="17"/>
      <c r="J135" s="24"/>
      <c r="K135" s="24"/>
      <c r="L135" s="17"/>
      <c r="M135" s="75"/>
      <c r="N135" s="75"/>
      <c r="O135" s="17"/>
      <c r="P135" s="24"/>
      <c r="Q135" s="17"/>
      <c r="R135" s="74"/>
      <c r="S135" s="74"/>
      <c r="T135" s="17"/>
      <c r="U135" s="75"/>
      <c r="V135" s="75"/>
    </row>
    <row r="136" spans="1:2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x14ac:dyDescent="0.25">
      <c r="A137" s="17"/>
      <c r="B137" s="23"/>
      <c r="C137" s="250"/>
      <c r="D137" s="250"/>
      <c r="E137" s="250"/>
      <c r="F137" s="250"/>
      <c r="G137" s="17"/>
      <c r="H137" s="36"/>
      <c r="I137" s="17"/>
      <c r="J137" s="24"/>
      <c r="K137" s="24"/>
      <c r="L137" s="17"/>
      <c r="M137" s="75"/>
      <c r="N137" s="75"/>
      <c r="O137" s="17"/>
      <c r="P137" s="24"/>
      <c r="Q137" s="17"/>
      <c r="R137" s="74"/>
      <c r="S137" s="74"/>
      <c r="T137" s="17"/>
      <c r="U137" s="75"/>
      <c r="V137" s="75"/>
    </row>
    <row r="138" spans="1:2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x14ac:dyDescent="0.25">
      <c r="A139" s="17"/>
      <c r="B139" s="23"/>
      <c r="C139" s="250"/>
      <c r="D139" s="250"/>
      <c r="E139" s="250"/>
      <c r="F139" s="250"/>
      <c r="G139" s="17"/>
      <c r="H139" s="23"/>
      <c r="I139" s="17"/>
      <c r="J139" s="24"/>
      <c r="K139" s="24"/>
      <c r="L139" s="17"/>
      <c r="M139" s="75"/>
      <c r="N139" s="75"/>
      <c r="O139" s="17"/>
      <c r="P139" s="24"/>
      <c r="Q139" s="17"/>
      <c r="R139" s="74"/>
      <c r="S139" s="74"/>
      <c r="T139" s="17"/>
      <c r="U139" s="75"/>
      <c r="V139" s="75"/>
    </row>
    <row r="140" spans="1:2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x14ac:dyDescent="0.25">
      <c r="A141" s="17"/>
      <c r="B141" s="23"/>
      <c r="C141" s="250"/>
      <c r="D141" s="250"/>
      <c r="E141" s="250"/>
      <c r="F141" s="250"/>
      <c r="G141" s="17"/>
      <c r="H141" s="23"/>
      <c r="I141" s="17"/>
      <c r="J141" s="24"/>
      <c r="K141" s="24"/>
      <c r="L141" s="17"/>
      <c r="M141" s="75"/>
      <c r="N141" s="75"/>
      <c r="O141" s="17"/>
      <c r="P141" s="24"/>
      <c r="Q141" s="17"/>
      <c r="R141" s="74"/>
      <c r="S141" s="74"/>
      <c r="T141" s="17"/>
      <c r="U141" s="75"/>
      <c r="V141" s="75"/>
    </row>
    <row r="142" spans="1:2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x14ac:dyDescent="0.25">
      <c r="A143" s="17"/>
      <c r="B143" s="23"/>
      <c r="C143" s="250"/>
      <c r="D143" s="250"/>
      <c r="E143" s="250"/>
      <c r="F143" s="250"/>
      <c r="G143" s="17"/>
      <c r="H143" s="23"/>
      <c r="I143" s="17"/>
      <c r="J143" s="24"/>
      <c r="K143" s="24"/>
      <c r="L143" s="17"/>
      <c r="M143" s="75"/>
      <c r="N143" s="75"/>
      <c r="O143" s="17"/>
      <c r="P143" s="24"/>
      <c r="Q143" s="17"/>
      <c r="R143" s="74"/>
      <c r="S143" s="74"/>
      <c r="T143" s="17"/>
      <c r="U143" s="75"/>
      <c r="V143" s="75"/>
    </row>
    <row r="144" spans="1:2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x14ac:dyDescent="0.25">
      <c r="A145" s="17"/>
      <c r="B145" s="23"/>
      <c r="C145" s="251"/>
      <c r="D145" s="251"/>
      <c r="E145" s="251"/>
      <c r="F145" s="251"/>
      <c r="G145" s="17"/>
      <c r="H145" s="23"/>
      <c r="I145" s="17"/>
      <c r="J145" s="24"/>
      <c r="K145" s="24"/>
      <c r="L145" s="17"/>
      <c r="M145" s="75"/>
      <c r="N145" s="75"/>
      <c r="O145" s="17"/>
      <c r="P145" s="24"/>
      <c r="Q145" s="17"/>
      <c r="R145" s="74"/>
      <c r="S145" s="74"/>
      <c r="T145" s="17"/>
      <c r="U145" s="75"/>
      <c r="V145" s="75"/>
    </row>
    <row r="146" spans="1:2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x14ac:dyDescent="0.25">
      <c r="A147" s="17"/>
      <c r="B147" s="23"/>
      <c r="C147" s="250"/>
      <c r="D147" s="250"/>
      <c r="E147" s="250"/>
      <c r="F147" s="250"/>
      <c r="G147" s="17"/>
      <c r="H147" s="36"/>
      <c r="I147" s="17"/>
      <c r="J147" s="24"/>
      <c r="K147" s="24"/>
      <c r="L147" s="17"/>
      <c r="M147" s="75"/>
      <c r="N147" s="75"/>
      <c r="O147" s="17"/>
      <c r="P147" s="24"/>
      <c r="Q147" s="17"/>
      <c r="R147" s="74"/>
      <c r="S147" s="74"/>
      <c r="T147" s="17"/>
      <c r="U147" s="75"/>
      <c r="V147" s="75"/>
    </row>
    <row r="148" spans="1:2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x14ac:dyDescent="0.25">
      <c r="A149" s="17"/>
      <c r="B149" s="23"/>
      <c r="C149" s="250"/>
      <c r="D149" s="250"/>
      <c r="E149" s="250"/>
      <c r="F149" s="250"/>
      <c r="G149" s="17"/>
      <c r="H149" s="23"/>
      <c r="I149" s="17"/>
      <c r="J149" s="24"/>
      <c r="K149" s="24"/>
      <c r="L149" s="17"/>
      <c r="M149" s="75"/>
      <c r="N149" s="75"/>
      <c r="O149" s="17"/>
      <c r="P149" s="24"/>
      <c r="Q149" s="17"/>
      <c r="R149" s="74"/>
      <c r="S149" s="74"/>
      <c r="T149" s="17"/>
      <c r="U149" s="75"/>
      <c r="V149" s="75"/>
    </row>
    <row r="150" spans="1:2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x14ac:dyDescent="0.25">
      <c r="A151" s="17"/>
      <c r="B151" s="23"/>
      <c r="C151" s="251"/>
      <c r="D151" s="251"/>
      <c r="E151" s="251"/>
      <c r="F151" s="251"/>
      <c r="G151" s="17"/>
      <c r="H151" s="23"/>
      <c r="I151" s="17"/>
      <c r="J151" s="24"/>
      <c r="K151" s="24"/>
      <c r="L151" s="17"/>
      <c r="M151" s="75"/>
      <c r="N151" s="75"/>
      <c r="O151" s="17"/>
      <c r="P151" s="24"/>
      <c r="Q151" s="17"/>
      <c r="R151" s="74"/>
      <c r="S151" s="74"/>
      <c r="T151" s="17"/>
      <c r="U151" s="75"/>
      <c r="V151" s="75"/>
    </row>
    <row r="152" spans="1:2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x14ac:dyDescent="0.25">
      <c r="A153" s="17"/>
      <c r="B153" s="23"/>
      <c r="C153" s="250"/>
      <c r="D153" s="250"/>
      <c r="E153" s="250"/>
      <c r="F153" s="250"/>
      <c r="G153" s="17"/>
      <c r="H153" s="23"/>
      <c r="I153" s="17"/>
      <c r="J153" s="24"/>
      <c r="K153" s="24"/>
      <c r="L153" s="17"/>
      <c r="M153" s="75"/>
      <c r="N153" s="75"/>
      <c r="O153" s="17"/>
      <c r="P153" s="24"/>
      <c r="Q153" s="17"/>
      <c r="R153" s="74"/>
      <c r="S153" s="74"/>
      <c r="T153" s="17"/>
      <c r="U153" s="75"/>
      <c r="V153" s="75"/>
    </row>
    <row r="154" spans="1:2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x14ac:dyDescent="0.25">
      <c r="A155" s="17"/>
      <c r="B155" s="23"/>
      <c r="C155" s="250"/>
      <c r="D155" s="250"/>
      <c r="E155" s="250"/>
      <c r="F155" s="250"/>
      <c r="G155" s="17"/>
      <c r="H155" s="36"/>
      <c r="I155" s="17"/>
      <c r="J155" s="24"/>
      <c r="K155" s="24"/>
      <c r="L155" s="17"/>
      <c r="M155" s="75"/>
      <c r="N155" s="75"/>
      <c r="O155" s="17"/>
      <c r="P155" s="24"/>
      <c r="Q155" s="17"/>
      <c r="R155" s="74"/>
      <c r="S155" s="74"/>
      <c r="T155" s="17"/>
      <c r="U155" s="75"/>
      <c r="V155" s="75"/>
    </row>
    <row r="156" spans="1:2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x14ac:dyDescent="0.25">
      <c r="A157" s="17"/>
      <c r="B157" s="23"/>
      <c r="C157" s="250"/>
      <c r="D157" s="250"/>
      <c r="E157" s="250"/>
      <c r="F157" s="250"/>
      <c r="G157" s="17"/>
      <c r="H157" s="23"/>
      <c r="I157" s="17"/>
      <c r="J157" s="24"/>
      <c r="K157" s="24"/>
      <c r="L157" s="17"/>
      <c r="M157" s="75"/>
      <c r="N157" s="75"/>
      <c r="O157" s="17"/>
      <c r="P157" s="24"/>
      <c r="Q157" s="17"/>
      <c r="R157" s="74"/>
      <c r="S157" s="74"/>
      <c r="T157" s="17"/>
      <c r="U157" s="75"/>
      <c r="V157" s="75"/>
    </row>
    <row r="158" spans="1:2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x14ac:dyDescent="0.25">
      <c r="A159" s="17"/>
      <c r="B159" s="23"/>
      <c r="C159" s="250"/>
      <c r="D159" s="250"/>
      <c r="E159" s="250"/>
      <c r="F159" s="250"/>
      <c r="G159" s="17"/>
      <c r="H159" s="23"/>
      <c r="I159" s="17"/>
      <c r="J159" s="24"/>
      <c r="K159" s="24"/>
      <c r="L159" s="17"/>
      <c r="M159" s="75"/>
      <c r="N159" s="75"/>
      <c r="O159" s="17"/>
      <c r="P159" s="24"/>
      <c r="Q159" s="17"/>
      <c r="R159" s="74"/>
      <c r="S159" s="74"/>
      <c r="T159" s="17"/>
      <c r="U159" s="75"/>
      <c r="V159" s="75"/>
    </row>
    <row r="160" spans="1:2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x14ac:dyDescent="0.25">
      <c r="A161" s="17"/>
      <c r="B161" s="23"/>
      <c r="C161" s="250"/>
      <c r="D161" s="250"/>
      <c r="E161" s="250"/>
      <c r="F161" s="250"/>
      <c r="G161" s="17"/>
      <c r="H161" s="23"/>
      <c r="I161" s="17"/>
      <c r="J161" s="24"/>
      <c r="K161" s="24"/>
      <c r="L161" s="17"/>
      <c r="M161" s="75"/>
      <c r="N161" s="75"/>
      <c r="O161" s="17"/>
      <c r="P161" s="24"/>
      <c r="Q161" s="17"/>
      <c r="R161" s="74"/>
      <c r="S161" s="74"/>
      <c r="T161" s="17"/>
      <c r="U161" s="75"/>
      <c r="V161" s="75"/>
    </row>
    <row r="162" spans="1:2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x14ac:dyDescent="0.25">
      <c r="A163" s="17"/>
      <c r="B163" s="23"/>
      <c r="C163" s="251"/>
      <c r="D163" s="251"/>
      <c r="E163" s="251"/>
      <c r="F163" s="251"/>
      <c r="G163" s="17"/>
      <c r="H163" s="23"/>
      <c r="I163" s="17"/>
      <c r="J163" s="24"/>
      <c r="K163" s="24"/>
      <c r="L163" s="17"/>
      <c r="M163" s="75"/>
      <c r="N163" s="75"/>
      <c r="O163" s="17"/>
      <c r="P163" s="24"/>
      <c r="Q163" s="17"/>
      <c r="R163" s="74"/>
      <c r="S163" s="74"/>
      <c r="T163" s="17"/>
      <c r="U163" s="75"/>
      <c r="V163" s="75"/>
    </row>
    <row r="164" spans="1:2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 x14ac:dyDescent="0.25">
      <c r="A165" s="17"/>
      <c r="B165" s="23"/>
      <c r="C165" s="250"/>
      <c r="D165" s="250"/>
      <c r="E165" s="250"/>
      <c r="F165" s="250"/>
      <c r="G165" s="17"/>
      <c r="H165" s="23"/>
      <c r="I165" s="17"/>
      <c r="J165" s="24"/>
      <c r="K165" s="24"/>
      <c r="L165" s="17"/>
      <c r="M165" s="75"/>
      <c r="N165" s="75"/>
      <c r="O165" s="17"/>
      <c r="P165" s="24"/>
      <c r="Q165" s="17"/>
      <c r="R165" s="74"/>
      <c r="S165" s="74"/>
      <c r="T165" s="17"/>
      <c r="U165" s="75"/>
      <c r="V165" s="75"/>
    </row>
    <row r="166" spans="1:2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 x14ac:dyDescent="0.25">
      <c r="A167" s="17"/>
      <c r="B167" s="23"/>
      <c r="C167" s="250"/>
      <c r="D167" s="250"/>
      <c r="E167" s="250"/>
      <c r="F167" s="250"/>
      <c r="G167" s="17"/>
      <c r="H167" s="36"/>
      <c r="I167" s="17"/>
      <c r="J167" s="24"/>
      <c r="K167" s="24"/>
      <c r="L167" s="17"/>
      <c r="M167" s="75"/>
      <c r="N167" s="75"/>
      <c r="O167" s="17"/>
      <c r="P167" s="24"/>
      <c r="Q167" s="17"/>
      <c r="R167" s="74"/>
      <c r="S167" s="74"/>
      <c r="T167" s="17"/>
      <c r="U167" s="75"/>
      <c r="V167" s="75"/>
    </row>
    <row r="168" spans="1:2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 x14ac:dyDescent="0.25">
      <c r="A169" s="17"/>
      <c r="B169" s="23"/>
      <c r="C169" s="250"/>
      <c r="D169" s="250"/>
      <c r="E169" s="250"/>
      <c r="F169" s="250"/>
      <c r="G169" s="17"/>
      <c r="H169" s="23"/>
      <c r="I169" s="17"/>
      <c r="J169" s="24"/>
      <c r="K169" s="24"/>
      <c r="L169" s="17"/>
      <c r="M169" s="75"/>
      <c r="N169" s="75"/>
      <c r="O169" s="17"/>
      <c r="P169" s="24"/>
      <c r="Q169" s="17"/>
      <c r="R169" s="74"/>
      <c r="S169" s="74"/>
      <c r="T169" s="17"/>
      <c r="U169" s="75"/>
      <c r="V169" s="75"/>
    </row>
    <row r="170" spans="1:2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x14ac:dyDescent="0.25">
      <c r="A171" s="17"/>
      <c r="B171" s="23"/>
      <c r="C171" s="250"/>
      <c r="D171" s="250"/>
      <c r="E171" s="250"/>
      <c r="F171" s="250"/>
      <c r="G171" s="17"/>
      <c r="H171" s="23"/>
      <c r="I171" s="17"/>
      <c r="J171" s="24"/>
      <c r="K171" s="24"/>
      <c r="L171" s="17"/>
      <c r="M171" s="75"/>
      <c r="N171" s="75"/>
      <c r="O171" s="17"/>
      <c r="P171" s="24"/>
      <c r="Q171" s="17"/>
      <c r="R171" s="74"/>
      <c r="S171" s="74"/>
      <c r="T171" s="17"/>
      <c r="U171" s="75"/>
      <c r="V171" s="75"/>
    </row>
    <row r="172" spans="1:2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x14ac:dyDescent="0.25">
      <c r="A173" s="17"/>
      <c r="B173" s="23"/>
      <c r="C173" s="250"/>
      <c r="D173" s="250"/>
      <c r="E173" s="250"/>
      <c r="F173" s="250"/>
      <c r="G173" s="17"/>
      <c r="H173" s="23"/>
      <c r="I173" s="17"/>
      <c r="J173" s="24"/>
      <c r="K173" s="24"/>
      <c r="L173" s="17"/>
      <c r="M173" s="75"/>
      <c r="N173" s="75"/>
      <c r="O173" s="17"/>
      <c r="P173" s="24"/>
      <c r="Q173" s="17"/>
      <c r="R173" s="74"/>
      <c r="S173" s="74"/>
      <c r="T173" s="17"/>
      <c r="U173" s="75"/>
      <c r="V173" s="75"/>
    </row>
    <row r="174" spans="1:2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x14ac:dyDescent="0.25">
      <c r="A175" s="17"/>
      <c r="B175" s="23"/>
      <c r="C175" s="251"/>
      <c r="D175" s="251"/>
      <c r="E175" s="251"/>
      <c r="F175" s="251"/>
      <c r="G175" s="17"/>
      <c r="H175" s="23"/>
      <c r="I175" s="17"/>
      <c r="J175" s="24"/>
      <c r="K175" s="24"/>
      <c r="L175" s="17"/>
      <c r="M175" s="75"/>
      <c r="N175" s="75"/>
      <c r="O175" s="17"/>
      <c r="P175" s="24"/>
      <c r="Q175" s="17"/>
      <c r="R175" s="74"/>
      <c r="S175" s="74"/>
      <c r="T175" s="17"/>
      <c r="U175" s="75"/>
      <c r="V175" s="75"/>
    </row>
    <row r="176" spans="1:2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 x14ac:dyDescent="0.25">
      <c r="A177" s="17"/>
      <c r="B177" s="23"/>
      <c r="C177" s="250"/>
      <c r="D177" s="250"/>
      <c r="E177" s="250"/>
      <c r="F177" s="250"/>
      <c r="G177" s="17"/>
      <c r="H177" s="23"/>
      <c r="I177" s="17"/>
      <c r="J177" s="24"/>
      <c r="K177" s="24"/>
      <c r="L177" s="17"/>
      <c r="M177" s="75"/>
      <c r="N177" s="75"/>
      <c r="O177" s="17"/>
      <c r="P177" s="24"/>
      <c r="Q177" s="17"/>
      <c r="R177" s="74"/>
      <c r="S177" s="74"/>
      <c r="T177" s="17"/>
      <c r="U177" s="75"/>
      <c r="V177" s="75"/>
    </row>
    <row r="178" spans="1:2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x14ac:dyDescent="0.25">
      <c r="A179" s="17"/>
      <c r="B179" s="23"/>
      <c r="C179" s="250"/>
      <c r="D179" s="250"/>
      <c r="E179" s="250"/>
      <c r="F179" s="250"/>
      <c r="G179" s="17"/>
      <c r="H179" s="23"/>
      <c r="I179" s="17"/>
      <c r="J179" s="24"/>
      <c r="K179" s="24"/>
      <c r="L179" s="17"/>
      <c r="M179" s="75"/>
      <c r="N179" s="75"/>
      <c r="O179" s="17"/>
      <c r="P179" s="24"/>
      <c r="Q179" s="17"/>
      <c r="R179" s="74"/>
      <c r="S179" s="74"/>
      <c r="T179" s="17"/>
      <c r="U179" s="75"/>
      <c r="V179" s="75"/>
    </row>
    <row r="180" spans="1:2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 x14ac:dyDescent="0.25">
      <c r="A181" s="17"/>
      <c r="B181" s="23"/>
      <c r="C181" s="250"/>
      <c r="D181" s="250"/>
      <c r="E181" s="250"/>
      <c r="F181" s="250"/>
      <c r="G181" s="17"/>
      <c r="H181" s="23"/>
      <c r="I181" s="17"/>
      <c r="J181" s="24"/>
      <c r="K181" s="24"/>
      <c r="L181" s="17"/>
      <c r="M181" s="75"/>
      <c r="N181" s="75"/>
      <c r="O181" s="17"/>
      <c r="P181" s="24"/>
      <c r="Q181" s="17"/>
      <c r="R181" s="74"/>
      <c r="S181" s="74"/>
      <c r="T181" s="17"/>
      <c r="U181" s="75"/>
      <c r="V181" s="75"/>
    </row>
    <row r="182" spans="1:2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 x14ac:dyDescent="0.25">
      <c r="A183" s="17"/>
      <c r="B183" s="23"/>
      <c r="C183" s="250"/>
      <c r="D183" s="250"/>
      <c r="E183" s="250"/>
      <c r="F183" s="250"/>
      <c r="G183" s="17"/>
      <c r="H183" s="23"/>
      <c r="I183" s="17"/>
      <c r="J183" s="24"/>
      <c r="K183" s="24"/>
      <c r="L183" s="17"/>
      <c r="M183" s="75"/>
      <c r="N183" s="75"/>
      <c r="O183" s="17"/>
      <c r="P183" s="24"/>
      <c r="Q183" s="17"/>
      <c r="R183" s="74"/>
      <c r="S183" s="74"/>
      <c r="T183" s="17"/>
      <c r="U183" s="75"/>
      <c r="V183" s="75"/>
    </row>
    <row r="184" spans="1:2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 x14ac:dyDescent="0.25">
      <c r="A185" s="17"/>
      <c r="B185" s="23"/>
      <c r="C185" s="251"/>
      <c r="D185" s="251"/>
      <c r="E185" s="251"/>
      <c r="F185" s="251"/>
      <c r="G185" s="17"/>
      <c r="H185" s="23"/>
      <c r="I185" s="17"/>
      <c r="J185" s="24"/>
      <c r="K185" s="24"/>
      <c r="L185" s="17"/>
      <c r="M185" s="75"/>
      <c r="N185" s="75"/>
      <c r="O185" s="17"/>
      <c r="P185" s="24"/>
      <c r="Q185" s="17"/>
      <c r="R185" s="74"/>
      <c r="S185" s="74"/>
      <c r="T185" s="17"/>
      <c r="U185" s="75"/>
      <c r="V185" s="75"/>
    </row>
    <row r="186" spans="1:2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 x14ac:dyDescent="0.25">
      <c r="A187" s="17"/>
      <c r="B187" s="23"/>
      <c r="C187" s="250"/>
      <c r="D187" s="250"/>
      <c r="E187" s="250"/>
      <c r="F187" s="250"/>
      <c r="G187" s="17"/>
      <c r="H187" s="23"/>
      <c r="I187" s="17"/>
      <c r="J187" s="24"/>
      <c r="K187" s="24"/>
      <c r="L187" s="17"/>
      <c r="M187" s="75"/>
      <c r="N187" s="75"/>
      <c r="O187" s="17"/>
      <c r="P187" s="24"/>
      <c r="Q187" s="17"/>
      <c r="R187" s="74"/>
      <c r="S187" s="74"/>
      <c r="T187" s="17"/>
      <c r="U187" s="75"/>
      <c r="V187" s="75"/>
    </row>
    <row r="188" spans="1:2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 x14ac:dyDescent="0.25">
      <c r="A189" s="17"/>
      <c r="B189" s="23"/>
      <c r="C189" s="250"/>
      <c r="D189" s="250"/>
      <c r="E189" s="250"/>
      <c r="F189" s="250"/>
      <c r="G189" s="17"/>
      <c r="H189" s="23"/>
      <c r="I189" s="17"/>
      <c r="J189" s="24"/>
      <c r="K189" s="24"/>
      <c r="L189" s="17"/>
      <c r="M189" s="75"/>
      <c r="N189" s="75"/>
      <c r="O189" s="17"/>
      <c r="P189" s="24"/>
      <c r="Q189" s="17"/>
      <c r="R189" s="74"/>
      <c r="S189" s="74"/>
      <c r="T189" s="17"/>
      <c r="U189" s="75"/>
      <c r="V189" s="75"/>
    </row>
    <row r="190" spans="1:2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 x14ac:dyDescent="0.25">
      <c r="A191" s="17"/>
      <c r="B191" s="23"/>
      <c r="C191" s="250"/>
      <c r="D191" s="250"/>
      <c r="E191" s="250"/>
      <c r="F191" s="250"/>
      <c r="G191" s="17"/>
      <c r="H191" s="36"/>
      <c r="I191" s="17"/>
      <c r="J191" s="24"/>
      <c r="K191" s="24"/>
      <c r="L191" s="17"/>
      <c r="M191" s="75"/>
      <c r="N191" s="75"/>
      <c r="O191" s="17"/>
      <c r="P191" s="24"/>
      <c r="Q191" s="17"/>
      <c r="R191" s="74"/>
      <c r="S191" s="74"/>
      <c r="T191" s="17"/>
      <c r="U191" s="75"/>
      <c r="V191" s="75"/>
    </row>
    <row r="192" spans="1:2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 x14ac:dyDescent="0.25">
      <c r="A193" s="17"/>
      <c r="B193" s="23"/>
      <c r="C193" s="250"/>
      <c r="D193" s="250"/>
      <c r="E193" s="250"/>
      <c r="F193" s="250"/>
      <c r="G193" s="17"/>
      <c r="H193" s="23"/>
      <c r="I193" s="17"/>
      <c r="J193" s="24"/>
      <c r="K193" s="24"/>
      <c r="L193" s="17"/>
      <c r="M193" s="75"/>
      <c r="N193" s="75"/>
      <c r="O193" s="17"/>
      <c r="P193" s="24"/>
      <c r="Q193" s="17"/>
      <c r="R193" s="74"/>
      <c r="S193" s="74"/>
      <c r="T193" s="17"/>
      <c r="U193" s="75"/>
      <c r="V193" s="75"/>
    </row>
    <row r="194" spans="1:2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 x14ac:dyDescent="0.25">
      <c r="A195" s="17"/>
      <c r="B195" s="23"/>
      <c r="C195" s="250"/>
      <c r="D195" s="250"/>
      <c r="E195" s="250"/>
      <c r="F195" s="250"/>
      <c r="G195" s="17"/>
      <c r="H195" s="23"/>
      <c r="I195" s="17"/>
      <c r="J195" s="24"/>
      <c r="K195" s="24"/>
      <c r="L195" s="17"/>
      <c r="M195" s="75"/>
      <c r="N195" s="75"/>
      <c r="O195" s="17"/>
      <c r="P195" s="24"/>
      <c r="Q195" s="17"/>
      <c r="R195" s="74"/>
      <c r="S195" s="74"/>
      <c r="T195" s="17"/>
      <c r="U195" s="75"/>
      <c r="V195" s="75"/>
    </row>
    <row r="196" spans="1:2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 x14ac:dyDescent="0.25">
      <c r="A197" s="17"/>
      <c r="B197" s="23"/>
      <c r="C197" s="251"/>
      <c r="D197" s="251"/>
      <c r="E197" s="251"/>
      <c r="F197" s="251"/>
      <c r="G197" s="17"/>
      <c r="H197" s="23"/>
      <c r="I197" s="17"/>
      <c r="J197" s="24"/>
      <c r="K197" s="24"/>
      <c r="L197" s="17"/>
      <c r="M197" s="75"/>
      <c r="N197" s="75"/>
      <c r="O197" s="17"/>
      <c r="P197" s="24"/>
      <c r="Q197" s="17"/>
      <c r="R197" s="74"/>
      <c r="S197" s="74"/>
      <c r="T197" s="17"/>
      <c r="U197" s="75"/>
      <c r="V197" s="75"/>
    </row>
    <row r="198" spans="1:2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x14ac:dyDescent="0.25">
      <c r="A199" s="17"/>
      <c r="B199" s="23"/>
      <c r="C199" s="251"/>
      <c r="D199" s="251"/>
      <c r="E199" s="251"/>
      <c r="F199" s="251"/>
      <c r="G199" s="17"/>
      <c r="H199" s="23"/>
      <c r="I199" s="17"/>
      <c r="J199" s="24"/>
      <c r="K199" s="24"/>
      <c r="L199" s="17"/>
      <c r="M199" s="75"/>
      <c r="N199" s="75"/>
      <c r="O199" s="17"/>
      <c r="P199" s="24"/>
      <c r="Q199" s="17"/>
      <c r="R199" s="74"/>
      <c r="S199" s="74"/>
      <c r="T199" s="17"/>
      <c r="U199" s="75"/>
      <c r="V199" s="75"/>
    </row>
    <row r="200" spans="1:2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 x14ac:dyDescent="0.25">
      <c r="A201" s="17"/>
      <c r="B201" s="23"/>
      <c r="C201" s="250"/>
      <c r="D201" s="250"/>
      <c r="E201" s="250"/>
      <c r="F201" s="250"/>
      <c r="G201" s="17"/>
      <c r="H201" s="23"/>
      <c r="I201" s="17"/>
      <c r="J201" s="24"/>
      <c r="K201" s="24"/>
      <c r="L201" s="17"/>
      <c r="M201" s="75"/>
      <c r="N201" s="75"/>
      <c r="O201" s="17"/>
      <c r="P201" s="24"/>
      <c r="Q201" s="17"/>
      <c r="R201" s="74"/>
      <c r="S201" s="74"/>
      <c r="T201" s="17"/>
      <c r="U201" s="75"/>
      <c r="V201" s="75"/>
    </row>
    <row r="202" spans="1:2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 x14ac:dyDescent="0.25">
      <c r="A203" s="17"/>
      <c r="B203" s="23"/>
      <c r="C203" s="250"/>
      <c r="D203" s="250"/>
      <c r="E203" s="250"/>
      <c r="F203" s="250"/>
      <c r="G203" s="17"/>
      <c r="H203" s="23"/>
      <c r="I203" s="17"/>
      <c r="J203" s="24"/>
      <c r="K203" s="24"/>
      <c r="L203" s="17"/>
      <c r="M203" s="75"/>
      <c r="N203" s="75"/>
      <c r="O203" s="17"/>
      <c r="P203" s="24"/>
      <c r="Q203" s="17"/>
      <c r="R203" s="74"/>
      <c r="S203" s="74"/>
      <c r="T203" s="17"/>
      <c r="U203" s="75"/>
      <c r="V203" s="75"/>
    </row>
    <row r="204" spans="1:2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x14ac:dyDescent="0.25">
      <c r="A205" s="17"/>
      <c r="B205" s="23"/>
      <c r="C205" s="250"/>
      <c r="D205" s="250"/>
      <c r="E205" s="250"/>
      <c r="F205" s="250"/>
      <c r="G205" s="17"/>
      <c r="H205" s="23"/>
      <c r="I205" s="17"/>
      <c r="J205" s="24"/>
      <c r="K205" s="24"/>
      <c r="L205" s="17"/>
      <c r="M205" s="75"/>
      <c r="N205" s="75"/>
      <c r="O205" s="17"/>
      <c r="P205" s="24"/>
      <c r="Q205" s="17"/>
      <c r="R205" s="74"/>
      <c r="S205" s="74"/>
      <c r="T205" s="17"/>
      <c r="U205" s="75"/>
      <c r="V205" s="75"/>
    </row>
    <row r="206" spans="1:2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x14ac:dyDescent="0.25">
      <c r="A207" s="17"/>
      <c r="B207" s="23"/>
      <c r="C207" s="250"/>
      <c r="D207" s="250"/>
      <c r="E207" s="250"/>
      <c r="F207" s="250"/>
      <c r="G207" s="17"/>
      <c r="H207" s="23"/>
      <c r="I207" s="17"/>
      <c r="J207" s="24"/>
      <c r="K207" s="24"/>
      <c r="L207" s="17"/>
      <c r="M207" s="75"/>
      <c r="N207" s="75"/>
      <c r="O207" s="17"/>
      <c r="P207" s="24"/>
      <c r="Q207" s="17"/>
      <c r="R207" s="74"/>
      <c r="S207" s="74"/>
      <c r="T207" s="17"/>
      <c r="U207" s="75"/>
      <c r="V207" s="75"/>
    </row>
    <row r="208" spans="1:22" x14ac:dyDescent="0.25">
      <c r="A208" s="17"/>
      <c r="B208" s="23"/>
      <c r="C208" s="251"/>
      <c r="D208" s="251"/>
      <c r="E208" s="251"/>
      <c r="F208" s="251"/>
      <c r="G208" s="17"/>
      <c r="H208" s="23"/>
      <c r="I208" s="17"/>
      <c r="J208" s="24"/>
      <c r="K208" s="24"/>
      <c r="L208" s="17"/>
      <c r="M208" s="75"/>
      <c r="N208" s="75"/>
      <c r="O208" s="17"/>
      <c r="P208" s="24"/>
      <c r="Q208" s="17"/>
      <c r="R208" s="74"/>
      <c r="S208" s="74"/>
      <c r="T208" s="17"/>
      <c r="U208" s="75"/>
      <c r="V208" s="75"/>
    </row>
    <row r="209" spans="1:2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x14ac:dyDescent="0.25">
      <c r="A210" s="17"/>
      <c r="B210" s="23"/>
      <c r="C210" s="250"/>
      <c r="D210" s="250"/>
      <c r="E210" s="250"/>
      <c r="F210" s="250"/>
      <c r="G210" s="17"/>
      <c r="H210" s="36"/>
      <c r="I210" s="17"/>
      <c r="J210" s="24"/>
      <c r="K210" s="24"/>
      <c r="L210" s="17"/>
      <c r="M210" s="75"/>
      <c r="N210" s="75"/>
      <c r="O210" s="17"/>
      <c r="P210" s="24"/>
      <c r="Q210" s="17"/>
      <c r="R210" s="74"/>
      <c r="S210" s="74"/>
      <c r="T210" s="17"/>
      <c r="U210" s="75"/>
      <c r="V210" s="75"/>
    </row>
    <row r="211" spans="1:2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x14ac:dyDescent="0.25">
      <c r="A212" s="17"/>
      <c r="B212" s="23"/>
      <c r="C212" s="251"/>
      <c r="D212" s="251"/>
      <c r="E212" s="251"/>
      <c r="F212" s="251"/>
      <c r="G212" s="17"/>
      <c r="H212" s="23"/>
      <c r="I212" s="17"/>
      <c r="J212" s="24"/>
      <c r="K212" s="24"/>
      <c r="L212" s="17"/>
      <c r="M212" s="75"/>
      <c r="N212" s="75"/>
      <c r="O212" s="17"/>
      <c r="P212" s="24"/>
      <c r="Q212" s="17"/>
      <c r="R212" s="74"/>
      <c r="S212" s="74"/>
      <c r="T212" s="17"/>
      <c r="U212" s="75"/>
      <c r="V212" s="75"/>
    </row>
    <row r="213" spans="1:2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x14ac:dyDescent="0.25">
      <c r="A214" s="17"/>
      <c r="B214" s="23"/>
      <c r="C214" s="250"/>
      <c r="D214" s="250"/>
      <c r="E214" s="250"/>
      <c r="F214" s="250"/>
      <c r="G214" s="17"/>
      <c r="H214" s="36"/>
      <c r="I214" s="17"/>
      <c r="J214" s="24"/>
      <c r="K214" s="24"/>
      <c r="L214" s="17"/>
      <c r="M214" s="75"/>
      <c r="N214" s="75"/>
      <c r="O214" s="17"/>
      <c r="P214" s="24"/>
      <c r="Q214" s="17"/>
      <c r="R214" s="74"/>
      <c r="S214" s="74"/>
      <c r="T214" s="17"/>
      <c r="U214" s="75"/>
      <c r="V214" s="75"/>
    </row>
    <row r="215" spans="1:2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x14ac:dyDescent="0.25">
      <c r="A216" s="17"/>
      <c r="B216" s="23"/>
      <c r="C216" s="250"/>
      <c r="D216" s="250"/>
      <c r="E216" s="250"/>
      <c r="F216" s="250"/>
      <c r="G216" s="17"/>
      <c r="H216" s="23"/>
      <c r="I216" s="17"/>
      <c r="J216" s="24"/>
      <c r="K216" s="24"/>
      <c r="L216" s="17"/>
      <c r="M216" s="75"/>
      <c r="N216" s="75"/>
      <c r="O216" s="17"/>
      <c r="P216" s="24"/>
      <c r="Q216" s="17"/>
      <c r="R216" s="74"/>
      <c r="S216" s="74"/>
      <c r="T216" s="17"/>
      <c r="U216" s="75"/>
      <c r="V216" s="75"/>
    </row>
    <row r="217" spans="1:2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 x14ac:dyDescent="0.25">
      <c r="A218" s="17"/>
      <c r="B218" s="23"/>
      <c r="C218" s="250"/>
      <c r="D218" s="250"/>
      <c r="E218" s="250"/>
      <c r="F218" s="250"/>
      <c r="G218" s="17"/>
      <c r="H218" s="23"/>
      <c r="I218" s="17"/>
      <c r="J218" s="24"/>
      <c r="K218" s="24"/>
      <c r="L218" s="17"/>
      <c r="M218" s="75"/>
      <c r="N218" s="75"/>
      <c r="O218" s="17"/>
      <c r="P218" s="24"/>
      <c r="Q218" s="17"/>
      <c r="R218" s="74"/>
      <c r="S218" s="74"/>
      <c r="T218" s="17"/>
      <c r="U218" s="75"/>
      <c r="V218" s="75"/>
    </row>
    <row r="219" spans="1:2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 x14ac:dyDescent="0.25">
      <c r="A220" s="17"/>
      <c r="B220" s="23"/>
      <c r="C220" s="251"/>
      <c r="D220" s="251"/>
      <c r="E220" s="251"/>
      <c r="F220" s="251"/>
      <c r="G220" s="17"/>
      <c r="H220" s="23"/>
      <c r="I220" s="17"/>
      <c r="J220" s="24"/>
      <c r="K220" s="24"/>
      <c r="L220" s="17"/>
      <c r="M220" s="75"/>
      <c r="N220" s="75"/>
      <c r="O220" s="17"/>
      <c r="P220" s="24"/>
      <c r="Q220" s="17"/>
      <c r="R220" s="74"/>
      <c r="S220" s="74"/>
      <c r="T220" s="17"/>
      <c r="U220" s="75"/>
      <c r="V220" s="75"/>
    </row>
    <row r="221" spans="1:2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 x14ac:dyDescent="0.25">
      <c r="A222" s="17"/>
      <c r="B222" s="23"/>
      <c r="C222" s="250"/>
      <c r="D222" s="250"/>
      <c r="E222" s="250"/>
      <c r="F222" s="250"/>
      <c r="G222" s="17"/>
      <c r="H222" s="23"/>
      <c r="I222" s="17"/>
      <c r="J222" s="24"/>
      <c r="K222" s="24"/>
      <c r="L222" s="17"/>
      <c r="M222" s="75"/>
      <c r="N222" s="75"/>
      <c r="O222" s="17"/>
      <c r="P222" s="24"/>
      <c r="Q222" s="17"/>
      <c r="R222" s="74"/>
      <c r="S222" s="74"/>
      <c r="T222" s="17"/>
      <c r="U222" s="75"/>
      <c r="V222" s="75"/>
    </row>
    <row r="223" spans="1:2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 x14ac:dyDescent="0.25">
      <c r="A224" s="17"/>
      <c r="B224" s="17"/>
      <c r="C224" s="17"/>
      <c r="D224" s="17"/>
      <c r="E224" s="248"/>
      <c r="F224" s="248"/>
      <c r="G224" s="248"/>
      <c r="H224" s="248"/>
      <c r="I224" s="17"/>
      <c r="J224" s="19"/>
      <c r="K224" s="19"/>
      <c r="L224" s="17"/>
      <c r="M224" s="253"/>
      <c r="N224" s="253"/>
      <c r="O224" s="17"/>
      <c r="P224" s="19"/>
      <c r="Q224" s="17"/>
      <c r="R224" s="76"/>
      <c r="S224" s="76"/>
      <c r="T224" s="17"/>
      <c r="U224" s="76"/>
      <c r="V224" s="76"/>
    </row>
    <row r="225" spans="1:22" x14ac:dyDescent="0.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</row>
    <row r="226" spans="1:22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x14ac:dyDescent="0.25">
      <c r="A227" s="17"/>
      <c r="B227" s="23"/>
      <c r="C227" s="250"/>
      <c r="D227" s="250"/>
      <c r="E227" s="250"/>
      <c r="F227" s="250"/>
      <c r="G227" s="17"/>
      <c r="H227" s="23"/>
      <c r="I227" s="17"/>
      <c r="J227" s="24"/>
      <c r="K227" s="24"/>
      <c r="L227" s="17"/>
      <c r="M227" s="75"/>
      <c r="N227" s="75"/>
      <c r="O227" s="17"/>
      <c r="P227" s="24"/>
      <c r="Q227" s="17"/>
      <c r="R227" s="74"/>
      <c r="S227" s="74"/>
      <c r="T227" s="17"/>
      <c r="U227" s="75"/>
      <c r="V227" s="75"/>
    </row>
    <row r="228" spans="1:22" x14ac:dyDescent="0.25">
      <c r="A228" s="17"/>
      <c r="B228" s="28"/>
      <c r="C228" s="251"/>
      <c r="D228" s="251"/>
      <c r="E228" s="251"/>
      <c r="F228" s="251"/>
      <c r="G228" s="17"/>
      <c r="H228" s="34"/>
      <c r="I228" s="17"/>
      <c r="J228" s="24"/>
      <c r="K228" s="24"/>
      <c r="L228" s="17"/>
      <c r="M228" s="74"/>
      <c r="N228" s="74"/>
      <c r="O228" s="17"/>
      <c r="P228" s="24"/>
      <c r="Q228" s="30"/>
      <c r="R228" s="74"/>
      <c r="S228" s="74"/>
      <c r="T228" s="17"/>
      <c r="U228" s="74"/>
      <c r="V228" s="74"/>
    </row>
    <row r="229" spans="1:22" x14ac:dyDescent="0.25">
      <c r="A229" s="17"/>
      <c r="B229" s="17"/>
      <c r="C229" s="251"/>
      <c r="D229" s="251"/>
      <c r="E229" s="251"/>
      <c r="F229" s="251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 x14ac:dyDescent="0.25">
      <c r="A230" s="17"/>
      <c r="B230" s="23"/>
      <c r="C230" s="251"/>
      <c r="D230" s="251"/>
      <c r="E230" s="251"/>
      <c r="F230" s="251"/>
      <c r="G230" s="17"/>
      <c r="H230" s="23"/>
      <c r="I230" s="17"/>
      <c r="J230" s="24"/>
      <c r="K230" s="24"/>
      <c r="L230" s="17"/>
      <c r="M230" s="75"/>
      <c r="N230" s="75"/>
      <c r="O230" s="17"/>
      <c r="P230" s="24"/>
      <c r="Q230" s="17"/>
      <c r="R230" s="74"/>
      <c r="S230" s="74"/>
      <c r="T230" s="17"/>
      <c r="U230" s="75"/>
      <c r="V230" s="75"/>
    </row>
    <row r="231" spans="1:2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 x14ac:dyDescent="0.25">
      <c r="A232" s="17"/>
      <c r="B232" s="23"/>
      <c r="C232" s="250"/>
      <c r="D232" s="250"/>
      <c r="E232" s="250"/>
      <c r="F232" s="250"/>
      <c r="G232" s="17"/>
      <c r="H232" s="23"/>
      <c r="I232" s="17"/>
      <c r="J232" s="24"/>
      <c r="K232" s="24"/>
      <c r="L232" s="17"/>
      <c r="M232" s="75"/>
      <c r="N232" s="75"/>
      <c r="O232" s="17"/>
      <c r="P232" s="24"/>
      <c r="Q232" s="17"/>
      <c r="R232" s="74"/>
      <c r="S232" s="74"/>
      <c r="T232" s="17"/>
      <c r="U232" s="75"/>
      <c r="V232" s="75"/>
    </row>
    <row r="233" spans="1:2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 x14ac:dyDescent="0.25">
      <c r="A234" s="17"/>
      <c r="B234" s="17"/>
      <c r="C234" s="17"/>
      <c r="D234" s="17"/>
      <c r="E234" s="248"/>
      <c r="F234" s="248"/>
      <c r="G234" s="248"/>
      <c r="H234" s="248"/>
      <c r="I234" s="17"/>
      <c r="J234" s="19"/>
      <c r="K234" s="19"/>
      <c r="L234" s="17"/>
      <c r="M234" s="253"/>
      <c r="N234" s="253"/>
      <c r="O234" s="17"/>
      <c r="P234" s="19"/>
      <c r="Q234" s="17"/>
      <c r="R234" s="76"/>
      <c r="S234" s="76"/>
      <c r="T234" s="17"/>
      <c r="U234" s="76"/>
      <c r="V234" s="76"/>
    </row>
    <row r="235" spans="1:22" x14ac:dyDescent="0.2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</row>
    <row r="236" spans="1:22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x14ac:dyDescent="0.25">
      <c r="A237" s="17"/>
      <c r="B237" s="23"/>
      <c r="C237" s="250"/>
      <c r="D237" s="250"/>
      <c r="E237" s="250"/>
      <c r="F237" s="250"/>
      <c r="G237" s="17"/>
      <c r="H237" s="23"/>
      <c r="I237" s="17"/>
      <c r="J237" s="24"/>
      <c r="K237" s="24"/>
      <c r="L237" s="17"/>
      <c r="M237" s="75"/>
      <c r="N237" s="75"/>
      <c r="O237" s="17"/>
      <c r="P237" s="24"/>
      <c r="Q237" s="17"/>
      <c r="R237" s="74"/>
      <c r="S237" s="74"/>
      <c r="T237" s="17"/>
      <c r="U237" s="75"/>
      <c r="V237" s="75"/>
    </row>
    <row r="238" spans="1:2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 x14ac:dyDescent="0.25">
      <c r="A239" s="17"/>
      <c r="B239" s="23"/>
      <c r="C239" s="251"/>
      <c r="D239" s="251"/>
      <c r="E239" s="251"/>
      <c r="F239" s="251"/>
      <c r="G239" s="17"/>
      <c r="H239" s="23"/>
      <c r="I239" s="17"/>
      <c r="J239" s="24"/>
      <c r="K239" s="24"/>
      <c r="L239" s="17"/>
      <c r="M239" s="75"/>
      <c r="N239" s="75"/>
      <c r="O239" s="17"/>
      <c r="P239" s="24"/>
      <c r="Q239" s="17"/>
      <c r="R239" s="74"/>
      <c r="S239" s="74"/>
      <c r="T239" s="17"/>
      <c r="U239" s="75"/>
      <c r="V239" s="75"/>
    </row>
    <row r="240" spans="1:2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 x14ac:dyDescent="0.25">
      <c r="A241" s="17"/>
      <c r="B241" s="23"/>
      <c r="C241" s="250"/>
      <c r="D241" s="250"/>
      <c r="E241" s="250"/>
      <c r="F241" s="250"/>
      <c r="G241" s="17"/>
      <c r="H241" s="23"/>
      <c r="I241" s="17"/>
      <c r="J241" s="24"/>
      <c r="K241" s="24"/>
      <c r="L241" s="17"/>
      <c r="M241" s="75"/>
      <c r="N241" s="75"/>
      <c r="O241" s="17"/>
      <c r="P241" s="24"/>
      <c r="Q241" s="17"/>
      <c r="R241" s="74"/>
      <c r="S241" s="74"/>
      <c r="T241" s="17"/>
      <c r="U241" s="75"/>
      <c r="V241" s="75"/>
    </row>
    <row r="242" spans="1:2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 x14ac:dyDescent="0.25">
      <c r="A243" s="17"/>
      <c r="B243" s="17"/>
      <c r="C243" s="17"/>
      <c r="D243" s="17"/>
      <c r="E243" s="248"/>
      <c r="F243" s="248"/>
      <c r="G243" s="248"/>
      <c r="H243" s="248"/>
      <c r="I243" s="17"/>
      <c r="J243" s="19"/>
      <c r="K243" s="19"/>
      <c r="L243" s="17"/>
      <c r="M243" s="253"/>
      <c r="N243" s="253"/>
      <c r="O243" s="17"/>
      <c r="P243" s="19"/>
      <c r="Q243" s="17"/>
      <c r="R243" s="76"/>
      <c r="S243" s="76"/>
      <c r="T243" s="17"/>
      <c r="U243" s="76"/>
      <c r="V243" s="76"/>
    </row>
    <row r="244" spans="1:22" x14ac:dyDescent="0.25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</row>
    <row r="245" spans="1:22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x14ac:dyDescent="0.25">
      <c r="A246" s="17"/>
      <c r="B246" s="23"/>
      <c r="C246" s="250"/>
      <c r="D246" s="250"/>
      <c r="E246" s="250"/>
      <c r="F246" s="250"/>
      <c r="G246" s="17"/>
      <c r="H246" s="23"/>
      <c r="I246" s="17"/>
      <c r="J246" s="24"/>
      <c r="K246" s="24"/>
      <c r="L246" s="17"/>
      <c r="M246" s="75"/>
      <c r="N246" s="75"/>
      <c r="O246" s="17"/>
      <c r="P246" s="24"/>
      <c r="Q246" s="17"/>
      <c r="R246" s="74"/>
      <c r="S246" s="74"/>
      <c r="T246" s="17"/>
      <c r="U246" s="75"/>
      <c r="V246" s="75"/>
    </row>
    <row r="247" spans="1:22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 x14ac:dyDescent="0.25">
      <c r="A248" s="17"/>
      <c r="B248" s="23"/>
      <c r="C248" s="250"/>
      <c r="D248" s="250"/>
      <c r="E248" s="250"/>
      <c r="F248" s="250"/>
      <c r="G248" s="17"/>
      <c r="H248" s="23"/>
      <c r="I248" s="17"/>
      <c r="J248" s="24"/>
      <c r="K248" s="24"/>
      <c r="L248" s="17"/>
      <c r="M248" s="75"/>
      <c r="N248" s="75"/>
      <c r="O248" s="17"/>
      <c r="P248" s="24"/>
      <c r="Q248" s="17"/>
      <c r="R248" s="74"/>
      <c r="S248" s="74"/>
      <c r="T248" s="17"/>
      <c r="U248" s="75"/>
      <c r="V248" s="75"/>
    </row>
    <row r="249" spans="1:22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 x14ac:dyDescent="0.25">
      <c r="A250" s="17"/>
      <c r="B250" s="17"/>
      <c r="C250" s="17"/>
      <c r="D250" s="17"/>
      <c r="E250" s="248"/>
      <c r="F250" s="248"/>
      <c r="G250" s="248"/>
      <c r="H250" s="248"/>
      <c r="I250" s="17"/>
      <c r="J250" s="19"/>
      <c r="K250" s="19"/>
      <c r="L250" s="17"/>
      <c r="M250" s="253"/>
      <c r="N250" s="253"/>
      <c r="O250" s="17"/>
      <c r="P250" s="19"/>
      <c r="Q250" s="17"/>
      <c r="R250" s="76"/>
      <c r="S250" s="76"/>
      <c r="T250" s="17"/>
      <c r="U250" s="76"/>
      <c r="V250" s="76"/>
    </row>
    <row r="251" spans="1:22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 ht="15.75" x14ac:dyDescent="0.25">
      <c r="A252" s="17"/>
      <c r="B252" s="254"/>
      <c r="C252" s="254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 x14ac:dyDescent="0.25">
      <c r="A254" s="17"/>
      <c r="B254" s="251"/>
      <c r="C254" s="251"/>
      <c r="D254" s="251"/>
      <c r="E254" s="251"/>
      <c r="F254" s="251"/>
      <c r="G254" s="251"/>
      <c r="H254" s="251"/>
      <c r="I254" s="74"/>
      <c r="J254" s="74"/>
      <c r="K254" s="24"/>
      <c r="L254" s="17"/>
      <c r="M254" s="75"/>
      <c r="N254" s="75"/>
      <c r="O254" s="17"/>
      <c r="P254" s="24"/>
      <c r="Q254" s="17"/>
      <c r="R254" s="74"/>
      <c r="S254" s="74"/>
      <c r="T254" s="17"/>
      <c r="U254" s="75"/>
      <c r="V254" s="75"/>
    </row>
    <row r="255" spans="1:22" x14ac:dyDescent="0.25">
      <c r="A255" s="17"/>
      <c r="B255" s="251"/>
      <c r="C255" s="251"/>
      <c r="D255" s="251"/>
      <c r="E255" s="251"/>
      <c r="F255" s="251"/>
      <c r="G255" s="251"/>
      <c r="H255" s="251"/>
      <c r="I255" s="74"/>
      <c r="J255" s="74"/>
      <c r="K255" s="24"/>
      <c r="L255" s="17"/>
      <c r="M255" s="75"/>
      <c r="N255" s="75"/>
      <c r="O255" s="17"/>
      <c r="P255" s="24"/>
      <c r="Q255" s="17"/>
      <c r="R255" s="74"/>
      <c r="S255" s="74"/>
      <c r="T255" s="17"/>
      <c r="U255" s="75"/>
      <c r="V255" s="75"/>
    </row>
    <row r="256" spans="1:22" x14ac:dyDescent="0.25">
      <c r="A256" s="17"/>
      <c r="B256" s="251"/>
      <c r="C256" s="251"/>
      <c r="D256" s="251"/>
      <c r="E256" s="251"/>
      <c r="F256" s="251"/>
      <c r="G256" s="251"/>
      <c r="H256" s="251"/>
      <c r="I256" s="74"/>
      <c r="J256" s="74"/>
      <c r="K256" s="24"/>
      <c r="L256" s="17"/>
      <c r="M256" s="75"/>
      <c r="N256" s="75"/>
      <c r="O256" s="17"/>
      <c r="P256" s="24"/>
      <c r="Q256" s="17"/>
      <c r="R256" s="74"/>
      <c r="S256" s="74"/>
      <c r="T256" s="17"/>
      <c r="U256" s="75"/>
      <c r="V256" s="75"/>
    </row>
    <row r="257" spans="1:22" x14ac:dyDescent="0.25">
      <c r="A257" s="17"/>
      <c r="B257" s="251"/>
      <c r="C257" s="251"/>
      <c r="D257" s="251"/>
      <c r="E257" s="251"/>
      <c r="F257" s="251"/>
      <c r="G257" s="251"/>
      <c r="H257" s="251"/>
      <c r="I257" s="74"/>
      <c r="J257" s="74"/>
      <c r="K257" s="24"/>
      <c r="L257" s="17"/>
      <c r="M257" s="75"/>
      <c r="N257" s="75"/>
      <c r="O257" s="17"/>
      <c r="P257" s="24"/>
      <c r="Q257" s="17"/>
      <c r="R257" s="74"/>
      <c r="S257" s="74"/>
      <c r="T257" s="17"/>
      <c r="U257" s="75"/>
      <c r="V257" s="75"/>
    </row>
    <row r="258" spans="1:22" x14ac:dyDescent="0.25">
      <c r="A258" s="17"/>
      <c r="B258" s="251"/>
      <c r="C258" s="251"/>
      <c r="D258" s="251"/>
      <c r="E258" s="251"/>
      <c r="F258" s="251"/>
      <c r="G258" s="251"/>
      <c r="H258" s="251"/>
      <c r="I258" s="74"/>
      <c r="J258" s="74"/>
      <c r="K258" s="24"/>
      <c r="L258" s="17"/>
      <c r="M258" s="75"/>
      <c r="N258" s="75"/>
      <c r="O258" s="17"/>
      <c r="P258" s="24"/>
      <c r="Q258" s="17"/>
      <c r="R258" s="74"/>
      <c r="S258" s="74"/>
      <c r="T258" s="17"/>
      <c r="U258" s="75"/>
      <c r="V258" s="75"/>
    </row>
    <row r="259" spans="1:22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 x14ac:dyDescent="0.25">
      <c r="A260" s="17"/>
      <c r="B260" s="251"/>
      <c r="C260" s="251"/>
      <c r="D260" s="251"/>
      <c r="E260" s="251"/>
      <c r="F260" s="251"/>
      <c r="G260" s="251"/>
      <c r="H260" s="251"/>
      <c r="I260" s="74"/>
      <c r="J260" s="74"/>
      <c r="K260" s="24"/>
      <c r="L260" s="17"/>
      <c r="M260" s="75"/>
      <c r="N260" s="75"/>
      <c r="O260" s="17"/>
      <c r="P260" s="24"/>
      <c r="Q260" s="17"/>
      <c r="R260" s="74"/>
      <c r="S260" s="74"/>
      <c r="T260" s="17"/>
      <c r="U260" s="74"/>
      <c r="V260" s="74"/>
    </row>
    <row r="261" spans="1:22" x14ac:dyDescent="0.25">
      <c r="A261" s="17"/>
      <c r="B261" s="251"/>
      <c r="C261" s="251"/>
      <c r="D261" s="251"/>
      <c r="E261" s="251"/>
      <c r="F261" s="251"/>
      <c r="G261" s="251"/>
      <c r="H261" s="251"/>
      <c r="I261" s="74"/>
      <c r="J261" s="74"/>
      <c r="K261" s="24"/>
      <c r="L261" s="17"/>
      <c r="M261" s="75"/>
      <c r="N261" s="75"/>
      <c r="O261" s="17"/>
      <c r="P261" s="24"/>
      <c r="Q261" s="17"/>
      <c r="R261" s="74"/>
      <c r="S261" s="74"/>
      <c r="T261" s="17"/>
      <c r="U261" s="74"/>
      <c r="V261" s="74"/>
    </row>
    <row r="262" spans="1:22" x14ac:dyDescent="0.25">
      <c r="A262" s="17"/>
      <c r="B262" s="251"/>
      <c r="C262" s="251"/>
      <c r="D262" s="251"/>
      <c r="E262" s="251"/>
      <c r="F262" s="251"/>
      <c r="G262" s="251"/>
      <c r="H262" s="251"/>
      <c r="I262" s="74"/>
      <c r="J262" s="74"/>
      <c r="K262" s="24"/>
      <c r="L262" s="17"/>
      <c r="M262" s="75"/>
      <c r="N262" s="75"/>
      <c r="O262" s="17"/>
      <c r="P262" s="24"/>
      <c r="Q262" s="17"/>
      <c r="R262" s="74"/>
      <c r="S262" s="74"/>
      <c r="T262" s="17"/>
      <c r="U262" s="74"/>
      <c r="V262" s="74"/>
    </row>
    <row r="263" spans="1:22" x14ac:dyDescent="0.25">
      <c r="A263" s="17"/>
      <c r="B263" s="251"/>
      <c r="C263" s="251"/>
      <c r="D263" s="251"/>
      <c r="E263" s="251"/>
      <c r="F263" s="251"/>
      <c r="G263" s="251"/>
      <c r="H263" s="251"/>
      <c r="I263" s="74"/>
      <c r="J263" s="74"/>
      <c r="K263" s="24"/>
      <c r="L263" s="17"/>
      <c r="M263" s="75"/>
      <c r="N263" s="75"/>
      <c r="O263" s="17"/>
      <c r="P263" s="24"/>
      <c r="Q263" s="17"/>
      <c r="R263" s="74"/>
      <c r="S263" s="74"/>
      <c r="T263" s="17"/>
      <c r="U263" s="74"/>
      <c r="V263" s="74"/>
    </row>
    <row r="264" spans="1:22" x14ac:dyDescent="0.25">
      <c r="A264" s="17"/>
      <c r="B264" s="251"/>
      <c r="C264" s="251"/>
      <c r="D264" s="251"/>
      <c r="E264" s="251"/>
      <c r="F264" s="251"/>
      <c r="G264" s="251"/>
      <c r="H264" s="251"/>
      <c r="I264" s="74"/>
      <c r="J264" s="74"/>
      <c r="K264" s="24"/>
      <c r="L264" s="17"/>
      <c r="M264" s="75"/>
      <c r="N264" s="75"/>
      <c r="O264" s="17"/>
      <c r="P264" s="24"/>
      <c r="Q264" s="17"/>
      <c r="R264" s="74"/>
      <c r="S264" s="74"/>
      <c r="T264" s="17"/>
      <c r="U264" s="74"/>
      <c r="V264" s="74"/>
    </row>
    <row r="265" spans="1:22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</sheetData>
  <mergeCells count="517">
    <mergeCell ref="B264:H264"/>
    <mergeCell ref="I264:J264"/>
    <mergeCell ref="M264:N264"/>
    <mergeCell ref="R264:S264"/>
    <mergeCell ref="U264:V264"/>
    <mergeCell ref="B263:H263"/>
    <mergeCell ref="I263:J263"/>
    <mergeCell ref="M263:N263"/>
    <mergeCell ref="R263:S263"/>
    <mergeCell ref="U263:V263"/>
    <mergeCell ref="B262:H262"/>
    <mergeCell ref="I262:J262"/>
    <mergeCell ref="M262:N262"/>
    <mergeCell ref="R262:S262"/>
    <mergeCell ref="U262:V262"/>
    <mergeCell ref="B261:H261"/>
    <mergeCell ref="I261:J261"/>
    <mergeCell ref="M261:N261"/>
    <mergeCell ref="R261:S261"/>
    <mergeCell ref="U261:V261"/>
    <mergeCell ref="B260:H260"/>
    <mergeCell ref="I260:J260"/>
    <mergeCell ref="M260:N260"/>
    <mergeCell ref="R260:S260"/>
    <mergeCell ref="U260:V260"/>
    <mergeCell ref="B258:H258"/>
    <mergeCell ref="I258:J258"/>
    <mergeCell ref="M258:N258"/>
    <mergeCell ref="R258:S258"/>
    <mergeCell ref="U258:V258"/>
    <mergeCell ref="B257:H257"/>
    <mergeCell ref="I257:J257"/>
    <mergeCell ref="M257:N257"/>
    <mergeCell ref="R257:S257"/>
    <mergeCell ref="U257:V257"/>
    <mergeCell ref="B256:H256"/>
    <mergeCell ref="I256:J256"/>
    <mergeCell ref="M256:N256"/>
    <mergeCell ref="R256:S256"/>
    <mergeCell ref="U256:V256"/>
    <mergeCell ref="U254:V254"/>
    <mergeCell ref="B255:H255"/>
    <mergeCell ref="I255:J255"/>
    <mergeCell ref="M255:N255"/>
    <mergeCell ref="R255:S255"/>
    <mergeCell ref="U255:V255"/>
    <mergeCell ref="B252:C252"/>
    <mergeCell ref="B254:H254"/>
    <mergeCell ref="I254:J254"/>
    <mergeCell ref="M254:N254"/>
    <mergeCell ref="R254:S254"/>
    <mergeCell ref="U248:V248"/>
    <mergeCell ref="E250:H250"/>
    <mergeCell ref="M250:N250"/>
    <mergeCell ref="R250:S250"/>
    <mergeCell ref="U250:V250"/>
    <mergeCell ref="C248:F248"/>
    <mergeCell ref="M248:N248"/>
    <mergeCell ref="R248:S248"/>
    <mergeCell ref="A244:V244"/>
    <mergeCell ref="C246:F246"/>
    <mergeCell ref="M246:N246"/>
    <mergeCell ref="R246:S246"/>
    <mergeCell ref="U246:V246"/>
    <mergeCell ref="E243:H243"/>
    <mergeCell ref="M243:N243"/>
    <mergeCell ref="R243:S243"/>
    <mergeCell ref="U243:V243"/>
    <mergeCell ref="U239:V239"/>
    <mergeCell ref="C241:F241"/>
    <mergeCell ref="M241:N241"/>
    <mergeCell ref="R241:S241"/>
    <mergeCell ref="U241:V241"/>
    <mergeCell ref="C239:F239"/>
    <mergeCell ref="M239:N239"/>
    <mergeCell ref="R239:S239"/>
    <mergeCell ref="A235:V235"/>
    <mergeCell ref="C237:F237"/>
    <mergeCell ref="M237:N237"/>
    <mergeCell ref="R237:S237"/>
    <mergeCell ref="U237:V237"/>
    <mergeCell ref="U232:V232"/>
    <mergeCell ref="E234:H234"/>
    <mergeCell ref="M234:N234"/>
    <mergeCell ref="R234:S234"/>
    <mergeCell ref="U234:V234"/>
    <mergeCell ref="C232:F232"/>
    <mergeCell ref="M232:N232"/>
    <mergeCell ref="R232:S232"/>
    <mergeCell ref="U228:V228"/>
    <mergeCell ref="C229:F229"/>
    <mergeCell ref="C230:F230"/>
    <mergeCell ref="M230:N230"/>
    <mergeCell ref="R230:S230"/>
    <mergeCell ref="U230:V230"/>
    <mergeCell ref="C228:F228"/>
    <mergeCell ref="M228:N228"/>
    <mergeCell ref="R228:S228"/>
    <mergeCell ref="A225:V225"/>
    <mergeCell ref="C227:F227"/>
    <mergeCell ref="M227:N227"/>
    <mergeCell ref="R227:S227"/>
    <mergeCell ref="U227:V227"/>
    <mergeCell ref="E224:H224"/>
    <mergeCell ref="M224:N224"/>
    <mergeCell ref="R224:S224"/>
    <mergeCell ref="U224:V224"/>
    <mergeCell ref="U220:V220"/>
    <mergeCell ref="C222:F222"/>
    <mergeCell ref="M222:N222"/>
    <mergeCell ref="R222:S222"/>
    <mergeCell ref="U222:V222"/>
    <mergeCell ref="C220:F220"/>
    <mergeCell ref="M220:N220"/>
    <mergeCell ref="R220:S220"/>
    <mergeCell ref="U216:V216"/>
    <mergeCell ref="C218:F218"/>
    <mergeCell ref="M218:N218"/>
    <mergeCell ref="R218:S218"/>
    <mergeCell ref="U218:V218"/>
    <mergeCell ref="C216:F216"/>
    <mergeCell ref="M216:N216"/>
    <mergeCell ref="R216:S216"/>
    <mergeCell ref="U212:V212"/>
    <mergeCell ref="C214:F214"/>
    <mergeCell ref="M214:N214"/>
    <mergeCell ref="R214:S214"/>
    <mergeCell ref="U214:V214"/>
    <mergeCell ref="C212:F212"/>
    <mergeCell ref="M212:N212"/>
    <mergeCell ref="R212:S212"/>
    <mergeCell ref="U208:V208"/>
    <mergeCell ref="C210:F210"/>
    <mergeCell ref="M210:N210"/>
    <mergeCell ref="R210:S210"/>
    <mergeCell ref="U210:V210"/>
    <mergeCell ref="C208:F208"/>
    <mergeCell ref="M208:N208"/>
    <mergeCell ref="R208:S208"/>
    <mergeCell ref="U205:V205"/>
    <mergeCell ref="C207:F207"/>
    <mergeCell ref="M207:N207"/>
    <mergeCell ref="R207:S207"/>
    <mergeCell ref="U207:V207"/>
    <mergeCell ref="C205:F205"/>
    <mergeCell ref="M205:N205"/>
    <mergeCell ref="R205:S205"/>
    <mergeCell ref="U201:V201"/>
    <mergeCell ref="C203:F203"/>
    <mergeCell ref="M203:N203"/>
    <mergeCell ref="R203:S203"/>
    <mergeCell ref="U203:V203"/>
    <mergeCell ref="C201:F201"/>
    <mergeCell ref="M201:N201"/>
    <mergeCell ref="R201:S201"/>
    <mergeCell ref="U197:V197"/>
    <mergeCell ref="C199:F199"/>
    <mergeCell ref="M199:N199"/>
    <mergeCell ref="R199:S199"/>
    <mergeCell ref="U199:V199"/>
    <mergeCell ref="C197:F197"/>
    <mergeCell ref="M197:N197"/>
    <mergeCell ref="R197:S197"/>
    <mergeCell ref="R193:S193"/>
    <mergeCell ref="U193:V193"/>
    <mergeCell ref="C195:F195"/>
    <mergeCell ref="M195:N195"/>
    <mergeCell ref="R195:S195"/>
    <mergeCell ref="U195:V195"/>
    <mergeCell ref="C193:F193"/>
    <mergeCell ref="M193:N193"/>
    <mergeCell ref="R191:S191"/>
    <mergeCell ref="U191:V191"/>
    <mergeCell ref="C191:F191"/>
    <mergeCell ref="M191:N191"/>
    <mergeCell ref="U189:V189"/>
    <mergeCell ref="C189:F189"/>
    <mergeCell ref="M189:N189"/>
    <mergeCell ref="R189:S189"/>
    <mergeCell ref="M187:N187"/>
    <mergeCell ref="R187:S187"/>
    <mergeCell ref="U187:V187"/>
    <mergeCell ref="R185:S185"/>
    <mergeCell ref="U185:V185"/>
    <mergeCell ref="C187:F187"/>
    <mergeCell ref="C185:F185"/>
    <mergeCell ref="M185:N185"/>
    <mergeCell ref="R183:S183"/>
    <mergeCell ref="U183:V183"/>
    <mergeCell ref="C183:F183"/>
    <mergeCell ref="M183:N183"/>
    <mergeCell ref="R181:S181"/>
    <mergeCell ref="U181:V181"/>
    <mergeCell ref="C181:F181"/>
    <mergeCell ref="M181:N181"/>
    <mergeCell ref="R179:S179"/>
    <mergeCell ref="U179:V179"/>
    <mergeCell ref="C179:F179"/>
    <mergeCell ref="M179:N179"/>
    <mergeCell ref="R177:S177"/>
    <mergeCell ref="U177:V177"/>
    <mergeCell ref="C177:F177"/>
    <mergeCell ref="M177:N177"/>
    <mergeCell ref="M175:N175"/>
    <mergeCell ref="R175:S175"/>
    <mergeCell ref="U175:V175"/>
    <mergeCell ref="R173:S173"/>
    <mergeCell ref="U173:V173"/>
    <mergeCell ref="C175:F175"/>
    <mergeCell ref="C173:F173"/>
    <mergeCell ref="M173:N173"/>
    <mergeCell ref="R171:S171"/>
    <mergeCell ref="U171:V171"/>
    <mergeCell ref="C171:F171"/>
    <mergeCell ref="M171:N171"/>
    <mergeCell ref="R169:S169"/>
    <mergeCell ref="U169:V169"/>
    <mergeCell ref="C169:F169"/>
    <mergeCell ref="M169:N169"/>
    <mergeCell ref="R167:S167"/>
    <mergeCell ref="U167:V167"/>
    <mergeCell ref="C167:F167"/>
    <mergeCell ref="M167:N167"/>
    <mergeCell ref="R165:S165"/>
    <mergeCell ref="U165:V165"/>
    <mergeCell ref="C165:F165"/>
    <mergeCell ref="M165:N165"/>
    <mergeCell ref="R163:S163"/>
    <mergeCell ref="U163:V163"/>
    <mergeCell ref="C163:F163"/>
    <mergeCell ref="M163:N163"/>
    <mergeCell ref="R161:S161"/>
    <mergeCell ref="U161:V161"/>
    <mergeCell ref="C161:F161"/>
    <mergeCell ref="M161:N161"/>
    <mergeCell ref="R159:S159"/>
    <mergeCell ref="U159:V159"/>
    <mergeCell ref="C159:F159"/>
    <mergeCell ref="M159:N159"/>
    <mergeCell ref="R157:S157"/>
    <mergeCell ref="U157:V157"/>
    <mergeCell ref="C157:F157"/>
    <mergeCell ref="M157:N157"/>
    <mergeCell ref="R155:S155"/>
    <mergeCell ref="U155:V155"/>
    <mergeCell ref="C155:F155"/>
    <mergeCell ref="M155:N155"/>
    <mergeCell ref="R153:S153"/>
    <mergeCell ref="U153:V153"/>
    <mergeCell ref="C153:F153"/>
    <mergeCell ref="M153:N153"/>
    <mergeCell ref="R151:S151"/>
    <mergeCell ref="U151:V151"/>
    <mergeCell ref="C151:F151"/>
    <mergeCell ref="M151:N151"/>
    <mergeCell ref="R149:S149"/>
    <mergeCell ref="U149:V149"/>
    <mergeCell ref="C149:F149"/>
    <mergeCell ref="M149:N149"/>
    <mergeCell ref="U147:V147"/>
    <mergeCell ref="C147:F147"/>
    <mergeCell ref="M147:N147"/>
    <mergeCell ref="R147:S147"/>
    <mergeCell ref="M145:N145"/>
    <mergeCell ref="R145:S145"/>
    <mergeCell ref="U145:V145"/>
    <mergeCell ref="C145:F145"/>
    <mergeCell ref="M141:N141"/>
    <mergeCell ref="R141:S141"/>
    <mergeCell ref="U141:V141"/>
    <mergeCell ref="C143:F143"/>
    <mergeCell ref="M143:N143"/>
    <mergeCell ref="U139:V139"/>
    <mergeCell ref="C141:F141"/>
    <mergeCell ref="C139:F139"/>
    <mergeCell ref="M139:N139"/>
    <mergeCell ref="R139:S139"/>
    <mergeCell ref="R143:S143"/>
    <mergeCell ref="U143:V143"/>
    <mergeCell ref="R137:S137"/>
    <mergeCell ref="U137:V137"/>
    <mergeCell ref="C137:F137"/>
    <mergeCell ref="M137:N137"/>
    <mergeCell ref="R135:S135"/>
    <mergeCell ref="U135:V135"/>
    <mergeCell ref="C135:F135"/>
    <mergeCell ref="M135:N135"/>
    <mergeCell ref="R133:S133"/>
    <mergeCell ref="U133:V133"/>
    <mergeCell ref="C133:F133"/>
    <mergeCell ref="M133:N133"/>
    <mergeCell ref="M132:N132"/>
    <mergeCell ref="R132:S132"/>
    <mergeCell ref="U132:V132"/>
    <mergeCell ref="C132:F132"/>
    <mergeCell ref="M129:N129"/>
    <mergeCell ref="R129:S129"/>
    <mergeCell ref="U129:V129"/>
    <mergeCell ref="C131:F131"/>
    <mergeCell ref="M131:N131"/>
    <mergeCell ref="U128:V128"/>
    <mergeCell ref="C129:F129"/>
    <mergeCell ref="C128:F128"/>
    <mergeCell ref="M128:N128"/>
    <mergeCell ref="R128:S128"/>
    <mergeCell ref="R131:S131"/>
    <mergeCell ref="U131:V131"/>
    <mergeCell ref="U126:V126"/>
    <mergeCell ref="C126:F126"/>
    <mergeCell ref="M126:N126"/>
    <mergeCell ref="R126:S126"/>
    <mergeCell ref="M123:N123"/>
    <mergeCell ref="R123:S123"/>
    <mergeCell ref="U123:V123"/>
    <mergeCell ref="A124:V124"/>
    <mergeCell ref="R121:S121"/>
    <mergeCell ref="U121:V121"/>
    <mergeCell ref="E123:H123"/>
    <mergeCell ref="C121:F121"/>
    <mergeCell ref="M121:N121"/>
    <mergeCell ref="R117:S117"/>
    <mergeCell ref="U117:V117"/>
    <mergeCell ref="C119:F119"/>
    <mergeCell ref="M119:N119"/>
    <mergeCell ref="R119:S119"/>
    <mergeCell ref="U119:V119"/>
    <mergeCell ref="C117:F117"/>
    <mergeCell ref="M117:N117"/>
    <mergeCell ref="U113:V113"/>
    <mergeCell ref="C115:F115"/>
    <mergeCell ref="M115:N115"/>
    <mergeCell ref="R115:S115"/>
    <mergeCell ref="U115:V115"/>
    <mergeCell ref="C113:F113"/>
    <mergeCell ref="M113:N113"/>
    <mergeCell ref="R113:S113"/>
    <mergeCell ref="U109:V109"/>
    <mergeCell ref="C111:F111"/>
    <mergeCell ref="M111:N111"/>
    <mergeCell ref="R111:S111"/>
    <mergeCell ref="U111:V111"/>
    <mergeCell ref="C109:F109"/>
    <mergeCell ref="M109:N109"/>
    <mergeCell ref="R109:S109"/>
    <mergeCell ref="R107:S107"/>
    <mergeCell ref="U107:V107"/>
    <mergeCell ref="C107:F107"/>
    <mergeCell ref="M107:N107"/>
    <mergeCell ref="R105:S105"/>
    <mergeCell ref="U105:V105"/>
    <mergeCell ref="C105:F105"/>
    <mergeCell ref="M105:N105"/>
    <mergeCell ref="R103:S103"/>
    <mergeCell ref="U103:V103"/>
    <mergeCell ref="C103:F103"/>
    <mergeCell ref="M103:N103"/>
    <mergeCell ref="U101:V101"/>
    <mergeCell ref="C101:F101"/>
    <mergeCell ref="M101:N101"/>
    <mergeCell ref="R101:S101"/>
    <mergeCell ref="R99:S99"/>
    <mergeCell ref="U99:V99"/>
    <mergeCell ref="C99:F99"/>
    <mergeCell ref="M99:N99"/>
    <mergeCell ref="U97:V97"/>
    <mergeCell ref="C97:F97"/>
    <mergeCell ref="M97:N97"/>
    <mergeCell ref="R97:S97"/>
    <mergeCell ref="M95:N95"/>
    <mergeCell ref="R95:S95"/>
    <mergeCell ref="U95:V95"/>
    <mergeCell ref="U93:V93"/>
    <mergeCell ref="C95:F95"/>
    <mergeCell ref="C93:F93"/>
    <mergeCell ref="M93:N93"/>
    <mergeCell ref="R93:S93"/>
    <mergeCell ref="U91:V91"/>
    <mergeCell ref="C91:F91"/>
    <mergeCell ref="M91:N91"/>
    <mergeCell ref="R91:S91"/>
    <mergeCell ref="M89:N89"/>
    <mergeCell ref="R89:S89"/>
    <mergeCell ref="U89:V89"/>
    <mergeCell ref="C89:F89"/>
    <mergeCell ref="U87:V87"/>
    <mergeCell ref="C87:F87"/>
    <mergeCell ref="M87:N87"/>
    <mergeCell ref="R87:S87"/>
    <mergeCell ref="R85:S85"/>
    <mergeCell ref="U85:V85"/>
    <mergeCell ref="C85:F85"/>
    <mergeCell ref="M85:N85"/>
    <mergeCell ref="M80:N80"/>
    <mergeCell ref="R80:S80"/>
    <mergeCell ref="U80:V80"/>
    <mergeCell ref="C80:F80"/>
    <mergeCell ref="M78:N78"/>
    <mergeCell ref="R78:S78"/>
    <mergeCell ref="U78:V78"/>
    <mergeCell ref="R77:S77"/>
    <mergeCell ref="U77:V77"/>
    <mergeCell ref="C78:F78"/>
    <mergeCell ref="C76:F76"/>
    <mergeCell ref="M76:N76"/>
    <mergeCell ref="C77:F77"/>
    <mergeCell ref="M77:N77"/>
    <mergeCell ref="M75:N75"/>
    <mergeCell ref="R75:S75"/>
    <mergeCell ref="U75:V75"/>
    <mergeCell ref="R74:S74"/>
    <mergeCell ref="U74:V74"/>
    <mergeCell ref="C75:F75"/>
    <mergeCell ref="C74:F74"/>
    <mergeCell ref="M74:N74"/>
    <mergeCell ref="M72:N72"/>
    <mergeCell ref="R72:S72"/>
    <mergeCell ref="U72:V72"/>
    <mergeCell ref="R70:S70"/>
    <mergeCell ref="U70:V70"/>
    <mergeCell ref="C72:F72"/>
    <mergeCell ref="C70:F70"/>
    <mergeCell ref="M70:N70"/>
    <mergeCell ref="R68:S68"/>
    <mergeCell ref="U68:V68"/>
    <mergeCell ref="R66:S66"/>
    <mergeCell ref="U66:V66"/>
    <mergeCell ref="C68:F68"/>
    <mergeCell ref="M68:N68"/>
    <mergeCell ref="C66:F66"/>
    <mergeCell ref="M66:N66"/>
    <mergeCell ref="R63:S63"/>
    <mergeCell ref="U63:V63"/>
    <mergeCell ref="A64:V64"/>
    <mergeCell ref="U59:V59"/>
    <mergeCell ref="C61:F62"/>
    <mergeCell ref="H61:I61"/>
    <mergeCell ref="J61:J62"/>
    <mergeCell ref="K61:K62"/>
    <mergeCell ref="M61:N62"/>
    <mergeCell ref="R61:S62"/>
    <mergeCell ref="U61:V61"/>
    <mergeCell ref="F59:G59"/>
    <mergeCell ref="M59:N59"/>
    <mergeCell ref="R59:S59"/>
    <mergeCell ref="B42:G42"/>
    <mergeCell ref="L42:M42"/>
    <mergeCell ref="B43:G43"/>
    <mergeCell ref="L43:M43"/>
    <mergeCell ref="A55:V55"/>
    <mergeCell ref="A56:V56"/>
    <mergeCell ref="B39:G39"/>
    <mergeCell ref="L39:M39"/>
    <mergeCell ref="B40:G40"/>
    <mergeCell ref="L40:M40"/>
    <mergeCell ref="B41:G41"/>
    <mergeCell ref="L41:M41"/>
    <mergeCell ref="B37:G37"/>
    <mergeCell ref="L37:M37"/>
    <mergeCell ref="B36:G36"/>
    <mergeCell ref="L36:M36"/>
    <mergeCell ref="B34:G34"/>
    <mergeCell ref="L34:M34"/>
    <mergeCell ref="B35:G35"/>
    <mergeCell ref="L35:M35"/>
    <mergeCell ref="B31:C31"/>
    <mergeCell ref="B32:G32"/>
    <mergeCell ref="L32:M32"/>
    <mergeCell ref="B33:G33"/>
    <mergeCell ref="L33:M33"/>
    <mergeCell ref="E30:G30"/>
    <mergeCell ref="L30:M30"/>
    <mergeCell ref="E26:G26"/>
    <mergeCell ref="L26:M26"/>
    <mergeCell ref="A28:N28"/>
    <mergeCell ref="C29:G29"/>
    <mergeCell ref="L29:M29"/>
    <mergeCell ref="C22:G22"/>
    <mergeCell ref="L22:M22"/>
    <mergeCell ref="E23:G23"/>
    <mergeCell ref="L23:M23"/>
    <mergeCell ref="A24:N24"/>
    <mergeCell ref="C25:G25"/>
    <mergeCell ref="L25:M25"/>
    <mergeCell ref="A21:N21"/>
    <mergeCell ref="C19:G19"/>
    <mergeCell ref="L19:M19"/>
    <mergeCell ref="E20:G20"/>
    <mergeCell ref="L20:M20"/>
    <mergeCell ref="E17:G17"/>
    <mergeCell ref="L17:M17"/>
    <mergeCell ref="A18:N18"/>
    <mergeCell ref="C14:G14"/>
    <mergeCell ref="L14:M14"/>
    <mergeCell ref="C15:G15"/>
    <mergeCell ref="L15:M15"/>
    <mergeCell ref="C16:G16"/>
    <mergeCell ref="L16:M16"/>
    <mergeCell ref="E11:G11"/>
    <mergeCell ref="L11:M11"/>
    <mergeCell ref="A12:N12"/>
    <mergeCell ref="C13:G13"/>
    <mergeCell ref="L13:M13"/>
    <mergeCell ref="L7:M7"/>
    <mergeCell ref="A8:N8"/>
    <mergeCell ref="C9:G9"/>
    <mergeCell ref="L9:M9"/>
    <mergeCell ref="C10:G10"/>
    <mergeCell ref="L10:M10"/>
    <mergeCell ref="A3:N3"/>
    <mergeCell ref="L4:M4"/>
    <mergeCell ref="C5:G6"/>
    <mergeCell ref="H5:H6"/>
    <mergeCell ref="I5:I6"/>
    <mergeCell ref="J5:J6"/>
    <mergeCell ref="K5:K6"/>
    <mergeCell ref="L5:M6"/>
    <mergeCell ref="N5:N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16"/>
  <sheetViews>
    <sheetView topLeftCell="B1" zoomScaleNormal="100" workbookViewId="0">
      <selection activeCell="O117" sqref="O117"/>
    </sheetView>
  </sheetViews>
  <sheetFormatPr defaultRowHeight="15" x14ac:dyDescent="0.25"/>
  <cols>
    <col min="1" max="13" width="10.5703125" style="38" customWidth="1"/>
    <col min="14" max="14" width="12.7109375" style="38" customWidth="1"/>
    <col min="15" max="18" width="10.5703125" style="38" customWidth="1"/>
    <col min="19" max="22" width="9.140625" style="38"/>
  </cols>
  <sheetData>
    <row r="1" spans="1:18" ht="15" customHeight="1" x14ac:dyDescent="0.25">
      <c r="A1" s="273" t="s">
        <v>353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</row>
    <row r="2" spans="1:18" ht="15" customHeight="1" x14ac:dyDescent="0.25">
      <c r="A2" s="274" t="s">
        <v>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8" ht="15" customHeight="1" x14ac:dyDescent="0.25">
      <c r="A3" s="39"/>
      <c r="B3" s="39"/>
      <c r="C3" s="39"/>
      <c r="D3" s="39"/>
      <c r="E3" s="39"/>
      <c r="F3" s="259" t="s">
        <v>302</v>
      </c>
      <c r="G3" s="259"/>
      <c r="H3" s="260">
        <f>H36+H89+H95+H100+H104</f>
        <v>139418.96</v>
      </c>
      <c r="I3" s="260"/>
      <c r="J3" s="260">
        <v>296308.15999999997</v>
      </c>
      <c r="K3" s="260"/>
      <c r="L3" s="260">
        <v>296308.15999999997</v>
      </c>
      <c r="M3" s="260"/>
      <c r="N3" s="40">
        <f>N36+N89+N95+N100+N104</f>
        <v>156973.44999999998</v>
      </c>
      <c r="O3" s="260">
        <f>N3/H3*100</f>
        <v>112.59117841647937</v>
      </c>
      <c r="P3" s="260"/>
      <c r="Q3" s="260">
        <v>52.976418199215303</v>
      </c>
      <c r="R3" s="260"/>
    </row>
    <row r="4" spans="1:18" ht="15" customHeight="1" x14ac:dyDescent="0.25">
      <c r="A4" s="39"/>
      <c r="B4" s="277" t="s">
        <v>6</v>
      </c>
      <c r="C4" s="259" t="s">
        <v>354</v>
      </c>
      <c r="D4" s="259"/>
      <c r="E4" s="259"/>
      <c r="F4" s="259"/>
      <c r="G4" s="275" t="s">
        <v>355</v>
      </c>
      <c r="H4" s="271" t="s">
        <v>28</v>
      </c>
      <c r="I4" s="271"/>
      <c r="J4" s="271" t="s">
        <v>9</v>
      </c>
      <c r="K4" s="271"/>
      <c r="L4" s="271" t="s">
        <v>10</v>
      </c>
      <c r="M4" s="271"/>
      <c r="N4" s="41" t="s">
        <v>11</v>
      </c>
      <c r="O4" s="271" t="s">
        <v>356</v>
      </c>
      <c r="P4" s="271"/>
      <c r="Q4" s="271" t="s">
        <v>13</v>
      </c>
      <c r="R4" s="271"/>
    </row>
    <row r="5" spans="1:18" ht="15" customHeight="1" x14ac:dyDescent="0.25">
      <c r="A5" s="39"/>
      <c r="B5" s="278"/>
      <c r="C5" s="259"/>
      <c r="D5" s="259"/>
      <c r="E5" s="259"/>
      <c r="F5" s="259"/>
      <c r="G5" s="276"/>
      <c r="H5" s="271"/>
      <c r="I5" s="271"/>
      <c r="J5" s="271"/>
      <c r="K5" s="271"/>
      <c r="L5" s="271"/>
      <c r="M5" s="271"/>
      <c r="N5" s="39"/>
      <c r="O5" s="271"/>
      <c r="P5" s="271"/>
      <c r="Q5" s="39"/>
      <c r="R5" s="39"/>
    </row>
    <row r="6" spans="1:18" ht="15" customHeight="1" x14ac:dyDescent="0.25">
      <c r="A6" s="266"/>
      <c r="B6" s="267"/>
      <c r="C6" s="267"/>
      <c r="D6" s="267"/>
      <c r="E6" s="267"/>
      <c r="F6" s="267"/>
      <c r="G6" s="268"/>
      <c r="H6" s="39"/>
      <c r="I6" s="42" t="s">
        <v>14</v>
      </c>
      <c r="J6" s="39"/>
      <c r="K6" s="42" t="s">
        <v>357</v>
      </c>
      <c r="L6" s="39"/>
      <c r="M6" s="42" t="s">
        <v>358</v>
      </c>
      <c r="N6" s="43" t="s">
        <v>359</v>
      </c>
      <c r="O6" s="272" t="s">
        <v>360</v>
      </c>
      <c r="P6" s="272"/>
      <c r="Q6" s="272" t="s">
        <v>361</v>
      </c>
      <c r="R6" s="272"/>
    </row>
    <row r="7" spans="1:18" ht="15" customHeight="1" x14ac:dyDescent="0.25">
      <c r="A7" s="263" t="s">
        <v>362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</row>
    <row r="8" spans="1:18" ht="15" customHeight="1" x14ac:dyDescent="0.25">
      <c r="A8" s="39"/>
      <c r="B8" s="44" t="s">
        <v>363</v>
      </c>
      <c r="C8" s="262" t="s">
        <v>364</v>
      </c>
      <c r="D8" s="262"/>
      <c r="E8" s="262"/>
      <c r="F8" s="262"/>
      <c r="G8" s="44" t="s">
        <v>365</v>
      </c>
      <c r="H8" s="256">
        <v>54969.85</v>
      </c>
      <c r="I8" s="256"/>
      <c r="J8" s="256">
        <v>152631.23000000001</v>
      </c>
      <c r="K8" s="256"/>
      <c r="L8" s="257" t="s">
        <v>366</v>
      </c>
      <c r="M8" s="257"/>
      <c r="N8" s="45">
        <v>96900.36</v>
      </c>
      <c r="O8" s="256">
        <f>(N8/H8)*100</f>
        <v>176.27910572795815</v>
      </c>
      <c r="P8" s="256"/>
      <c r="Q8" s="257" t="s">
        <v>367</v>
      </c>
      <c r="R8" s="257"/>
    </row>
    <row r="9" spans="1:18" ht="15" customHeight="1" x14ac:dyDescent="0.25">
      <c r="A9" s="39"/>
      <c r="B9" s="44" t="s">
        <v>368</v>
      </c>
      <c r="C9" s="262" t="s">
        <v>369</v>
      </c>
      <c r="D9" s="262"/>
      <c r="E9" s="262"/>
      <c r="F9" s="262"/>
      <c r="G9" s="44" t="s">
        <v>365</v>
      </c>
      <c r="H9" s="256">
        <v>199.08</v>
      </c>
      <c r="I9" s="256"/>
      <c r="J9" s="256">
        <v>199.08</v>
      </c>
      <c r="K9" s="256"/>
      <c r="L9" s="257" t="s">
        <v>370</v>
      </c>
      <c r="M9" s="257"/>
      <c r="N9" s="45">
        <v>331.81</v>
      </c>
      <c r="O9" s="256">
        <f>(N9/H9)*100</f>
        <v>166.6716897729556</v>
      </c>
      <c r="P9" s="256"/>
      <c r="Q9" s="257" t="s">
        <v>371</v>
      </c>
      <c r="R9" s="257"/>
    </row>
    <row r="10" spans="1:18" ht="15" customHeight="1" x14ac:dyDescent="0.25">
      <c r="A10" s="39"/>
      <c r="B10" s="44" t="s">
        <v>372</v>
      </c>
      <c r="C10" s="262" t="s">
        <v>373</v>
      </c>
      <c r="D10" s="262"/>
      <c r="E10" s="262"/>
      <c r="F10" s="262"/>
      <c r="G10" s="44" t="s">
        <v>365</v>
      </c>
      <c r="H10" s="256">
        <v>0</v>
      </c>
      <c r="I10" s="256"/>
      <c r="J10" s="256">
        <v>2986.26</v>
      </c>
      <c r="K10" s="256"/>
      <c r="L10" s="257" t="s">
        <v>374</v>
      </c>
      <c r="M10" s="257"/>
      <c r="N10" s="45">
        <v>0</v>
      </c>
      <c r="O10" s="256">
        <v>0</v>
      </c>
      <c r="P10" s="256"/>
      <c r="Q10" s="257" t="s">
        <v>90</v>
      </c>
      <c r="R10" s="257"/>
    </row>
    <row r="11" spans="1:18" ht="15" customHeight="1" x14ac:dyDescent="0.25">
      <c r="A11" s="39"/>
      <c r="B11" s="44" t="s">
        <v>375</v>
      </c>
      <c r="C11" s="262" t="s">
        <v>376</v>
      </c>
      <c r="D11" s="262"/>
      <c r="E11" s="262"/>
      <c r="F11" s="262"/>
      <c r="G11" s="49" t="s">
        <v>365</v>
      </c>
      <c r="H11" s="256">
        <v>0</v>
      </c>
      <c r="I11" s="256"/>
      <c r="J11" s="256">
        <v>1393.59</v>
      </c>
      <c r="K11" s="256"/>
      <c r="L11" s="257" t="s">
        <v>377</v>
      </c>
      <c r="M11" s="257"/>
      <c r="N11" s="45">
        <v>0</v>
      </c>
      <c r="O11" s="256">
        <v>0</v>
      </c>
      <c r="P11" s="256"/>
      <c r="Q11" s="257" t="s">
        <v>90</v>
      </c>
      <c r="R11" s="257"/>
    </row>
    <row r="12" spans="1:18" ht="15" customHeight="1" x14ac:dyDescent="0.25">
      <c r="A12" s="39"/>
      <c r="B12" s="44" t="s">
        <v>378</v>
      </c>
      <c r="C12" s="262" t="s">
        <v>379</v>
      </c>
      <c r="D12" s="262"/>
      <c r="E12" s="262"/>
      <c r="F12" s="262"/>
      <c r="G12" s="49" t="s">
        <v>365</v>
      </c>
      <c r="H12" s="256">
        <v>0</v>
      </c>
      <c r="I12" s="256"/>
      <c r="J12" s="256">
        <v>2322.65</v>
      </c>
      <c r="K12" s="256"/>
      <c r="L12" s="257" t="s">
        <v>380</v>
      </c>
      <c r="M12" s="257"/>
      <c r="N12" s="45">
        <v>0</v>
      </c>
      <c r="O12" s="256">
        <v>0</v>
      </c>
      <c r="P12" s="256"/>
      <c r="Q12" s="257" t="s">
        <v>90</v>
      </c>
      <c r="R12" s="257"/>
    </row>
    <row r="13" spans="1:18" ht="15" customHeight="1" x14ac:dyDescent="0.25">
      <c r="A13" s="39"/>
      <c r="B13" s="46">
        <v>313110</v>
      </c>
      <c r="C13" s="269" t="s">
        <v>381</v>
      </c>
      <c r="D13" s="255"/>
      <c r="E13" s="255"/>
      <c r="F13" s="255"/>
      <c r="G13" s="50" t="s">
        <v>365</v>
      </c>
      <c r="H13" s="256">
        <v>13742.5</v>
      </c>
      <c r="I13" s="256"/>
      <c r="J13" s="256">
        <v>0</v>
      </c>
      <c r="K13" s="256"/>
      <c r="L13" s="270">
        <v>0</v>
      </c>
      <c r="M13" s="270"/>
      <c r="N13" s="47">
        <v>0</v>
      </c>
      <c r="O13" s="256">
        <v>0</v>
      </c>
      <c r="P13" s="256"/>
      <c r="Q13" s="270">
        <v>0</v>
      </c>
      <c r="R13" s="270"/>
    </row>
    <row r="14" spans="1:18" ht="15" customHeight="1" x14ac:dyDescent="0.25">
      <c r="A14" s="39"/>
      <c r="B14" s="44" t="s">
        <v>383</v>
      </c>
      <c r="C14" s="255" t="s">
        <v>382</v>
      </c>
      <c r="D14" s="255"/>
      <c r="E14" s="255"/>
      <c r="F14" s="255"/>
      <c r="G14" s="49" t="s">
        <v>365</v>
      </c>
      <c r="H14" s="256">
        <v>9027.5400000000009</v>
      </c>
      <c r="I14" s="256"/>
      <c r="J14" s="256">
        <v>25184.15</v>
      </c>
      <c r="K14" s="256"/>
      <c r="L14" s="257" t="s">
        <v>384</v>
      </c>
      <c r="M14" s="257"/>
      <c r="N14" s="45">
        <v>15988.58</v>
      </c>
      <c r="O14" s="256">
        <f>(N14/H14)*100</f>
        <v>177.10893554611775</v>
      </c>
      <c r="P14" s="256"/>
      <c r="Q14" s="257" t="s">
        <v>367</v>
      </c>
      <c r="R14" s="257"/>
    </row>
    <row r="15" spans="1:18" ht="15" customHeight="1" x14ac:dyDescent="0.25">
      <c r="A15" s="39"/>
      <c r="B15" s="46">
        <v>313222</v>
      </c>
      <c r="C15" s="269" t="s">
        <v>385</v>
      </c>
      <c r="D15" s="255"/>
      <c r="E15" s="255"/>
      <c r="F15" s="255"/>
      <c r="G15" s="50" t="s">
        <v>365</v>
      </c>
      <c r="H15" s="256">
        <v>2310.0100000000002</v>
      </c>
      <c r="I15" s="256"/>
      <c r="J15" s="256">
        <v>0</v>
      </c>
      <c r="K15" s="256"/>
      <c r="L15" s="256">
        <v>0</v>
      </c>
      <c r="M15" s="256"/>
      <c r="N15" s="48">
        <v>0</v>
      </c>
      <c r="O15" s="256">
        <v>0</v>
      </c>
      <c r="P15" s="256"/>
      <c r="Q15" s="257">
        <v>0</v>
      </c>
      <c r="R15" s="257"/>
    </row>
    <row r="16" spans="1:18" ht="15" customHeight="1" x14ac:dyDescent="0.25">
      <c r="A16" s="39"/>
      <c r="B16" s="44" t="s">
        <v>386</v>
      </c>
      <c r="C16" s="262" t="s">
        <v>387</v>
      </c>
      <c r="D16" s="262"/>
      <c r="E16" s="262"/>
      <c r="F16" s="262"/>
      <c r="G16" s="49" t="s">
        <v>365</v>
      </c>
      <c r="H16" s="256">
        <v>3083.68</v>
      </c>
      <c r="I16" s="256"/>
      <c r="J16" s="256">
        <v>7034.31</v>
      </c>
      <c r="K16" s="256"/>
      <c r="L16" s="257" t="s">
        <v>388</v>
      </c>
      <c r="M16" s="257"/>
      <c r="N16" s="45">
        <v>4509.53</v>
      </c>
      <c r="O16" s="256">
        <f>N16/H16*100</f>
        <v>146.23858506719245</v>
      </c>
      <c r="P16" s="256"/>
      <c r="Q16" s="257" t="s">
        <v>389</v>
      </c>
      <c r="R16" s="257"/>
    </row>
    <row r="17" spans="1:18" ht="15" customHeight="1" x14ac:dyDescent="0.25">
      <c r="A17" s="39"/>
      <c r="B17" s="44" t="s">
        <v>390</v>
      </c>
      <c r="C17" s="255" t="s">
        <v>391</v>
      </c>
      <c r="D17" s="255"/>
      <c r="E17" s="255"/>
      <c r="F17" s="255"/>
      <c r="G17" s="49" t="s">
        <v>365</v>
      </c>
      <c r="H17" s="256">
        <v>883.14</v>
      </c>
      <c r="I17" s="256"/>
      <c r="J17" s="256">
        <v>2096.4899999999998</v>
      </c>
      <c r="K17" s="256"/>
      <c r="L17" s="257" t="s">
        <v>392</v>
      </c>
      <c r="M17" s="257"/>
      <c r="N17" s="45">
        <v>1679.4</v>
      </c>
      <c r="O17" s="256">
        <f>N17/H17*100</f>
        <v>190.16237516135607</v>
      </c>
      <c r="P17" s="256"/>
      <c r="Q17" s="257" t="s">
        <v>393</v>
      </c>
      <c r="R17" s="257"/>
    </row>
    <row r="18" spans="1:18" ht="15" customHeight="1" x14ac:dyDescent="0.25">
      <c r="A18" s="39"/>
      <c r="B18" s="44" t="s">
        <v>394</v>
      </c>
      <c r="C18" s="262" t="s">
        <v>395</v>
      </c>
      <c r="D18" s="262"/>
      <c r="E18" s="262"/>
      <c r="F18" s="262"/>
      <c r="G18" s="44" t="s">
        <v>365</v>
      </c>
      <c r="H18" s="256">
        <v>45.57</v>
      </c>
      <c r="I18" s="256"/>
      <c r="J18" s="256">
        <v>663.61</v>
      </c>
      <c r="K18" s="256"/>
      <c r="L18" s="257" t="s">
        <v>89</v>
      </c>
      <c r="M18" s="257"/>
      <c r="N18" s="45">
        <v>115.63</v>
      </c>
      <c r="O18" s="256">
        <f>N18/H18*100</f>
        <v>253.74149659863946</v>
      </c>
      <c r="P18" s="256"/>
      <c r="Q18" s="257" t="s">
        <v>396</v>
      </c>
      <c r="R18" s="257"/>
    </row>
    <row r="19" spans="1:18" ht="15" customHeight="1" x14ac:dyDescent="0.25">
      <c r="A19" s="39"/>
      <c r="B19" s="44" t="s">
        <v>397</v>
      </c>
      <c r="C19" s="262" t="s">
        <v>398</v>
      </c>
      <c r="D19" s="262"/>
      <c r="E19" s="262"/>
      <c r="F19" s="262"/>
      <c r="G19" s="44" t="s">
        <v>365</v>
      </c>
      <c r="H19" s="256">
        <v>534.66</v>
      </c>
      <c r="I19" s="256"/>
      <c r="J19" s="256">
        <v>3882.14</v>
      </c>
      <c r="K19" s="256"/>
      <c r="L19" s="257" t="s">
        <v>399</v>
      </c>
      <c r="M19" s="257"/>
      <c r="N19" s="45">
        <v>864.4</v>
      </c>
      <c r="O19" s="256">
        <f>N19/H19*100</f>
        <v>161.67283881345153</v>
      </c>
      <c r="P19" s="256"/>
      <c r="Q19" s="257" t="s">
        <v>400</v>
      </c>
      <c r="R19" s="257"/>
    </row>
    <row r="20" spans="1:18" ht="15" customHeight="1" x14ac:dyDescent="0.25">
      <c r="A20" s="39"/>
      <c r="B20" s="44" t="s">
        <v>401</v>
      </c>
      <c r="C20" s="262" t="s">
        <v>402</v>
      </c>
      <c r="D20" s="262"/>
      <c r="E20" s="262"/>
      <c r="F20" s="262"/>
      <c r="G20" s="44" t="s">
        <v>365</v>
      </c>
      <c r="H20" s="256">
        <v>3319.48</v>
      </c>
      <c r="I20" s="256"/>
      <c r="J20" s="256">
        <v>9290.6</v>
      </c>
      <c r="K20" s="256"/>
      <c r="L20" s="257" t="s">
        <v>403</v>
      </c>
      <c r="M20" s="257"/>
      <c r="N20" s="45">
        <v>3214.34</v>
      </c>
      <c r="O20" s="256">
        <f>N20/H20*100</f>
        <v>96.83263643703232</v>
      </c>
      <c r="P20" s="256"/>
      <c r="Q20" s="257" t="s">
        <v>404</v>
      </c>
      <c r="R20" s="257"/>
    </row>
    <row r="21" spans="1:18" ht="15" customHeight="1" x14ac:dyDescent="0.25">
      <c r="A21" s="39"/>
      <c r="B21" s="44" t="s">
        <v>405</v>
      </c>
      <c r="C21" s="262" t="s">
        <v>406</v>
      </c>
      <c r="D21" s="262"/>
      <c r="E21" s="262"/>
      <c r="F21" s="262"/>
      <c r="G21" s="44" t="s">
        <v>365</v>
      </c>
      <c r="H21" s="256">
        <v>0</v>
      </c>
      <c r="I21" s="256"/>
      <c r="J21" s="256">
        <v>132.72</v>
      </c>
      <c r="K21" s="256"/>
      <c r="L21" s="257" t="s">
        <v>407</v>
      </c>
      <c r="M21" s="257"/>
      <c r="N21" s="45">
        <v>0</v>
      </c>
      <c r="O21" s="256">
        <v>0</v>
      </c>
      <c r="P21" s="256"/>
      <c r="Q21" s="257" t="s">
        <v>90</v>
      </c>
      <c r="R21" s="257"/>
    </row>
    <row r="22" spans="1:18" ht="15" customHeight="1" x14ac:dyDescent="0.25">
      <c r="A22" s="39"/>
      <c r="B22" s="44" t="s">
        <v>408</v>
      </c>
      <c r="C22" s="262" t="s">
        <v>409</v>
      </c>
      <c r="D22" s="262"/>
      <c r="E22" s="262"/>
      <c r="F22" s="262"/>
      <c r="G22" s="44" t="s">
        <v>365</v>
      </c>
      <c r="H22" s="256">
        <v>424.71</v>
      </c>
      <c r="I22" s="256"/>
      <c r="J22" s="256">
        <v>889.24</v>
      </c>
      <c r="K22" s="256"/>
      <c r="L22" s="257" t="s">
        <v>410</v>
      </c>
      <c r="M22" s="257"/>
      <c r="N22" s="45">
        <v>331.8</v>
      </c>
      <c r="O22" s="256">
        <f>N22/H22*100</f>
        <v>78.123896305714496</v>
      </c>
      <c r="P22" s="256"/>
      <c r="Q22" s="257" t="s">
        <v>411</v>
      </c>
      <c r="R22" s="257"/>
    </row>
    <row r="23" spans="1:18" ht="15" customHeight="1" x14ac:dyDescent="0.25">
      <c r="A23" s="39"/>
      <c r="B23" s="44" t="s">
        <v>412</v>
      </c>
      <c r="C23" s="262" t="s">
        <v>413</v>
      </c>
      <c r="D23" s="262"/>
      <c r="E23" s="262"/>
      <c r="F23" s="262"/>
      <c r="G23" s="44" t="s">
        <v>365</v>
      </c>
      <c r="H23" s="256">
        <v>532.63</v>
      </c>
      <c r="I23" s="256"/>
      <c r="J23" s="256">
        <v>1459.95</v>
      </c>
      <c r="K23" s="256"/>
      <c r="L23" s="257" t="s">
        <v>414</v>
      </c>
      <c r="M23" s="257"/>
      <c r="N23" s="45">
        <v>793.23</v>
      </c>
      <c r="O23" s="256">
        <f>N23/H23*100</f>
        <v>148.9270225109363</v>
      </c>
      <c r="P23" s="256"/>
      <c r="Q23" s="257" t="s">
        <v>415</v>
      </c>
      <c r="R23" s="257"/>
    </row>
    <row r="24" spans="1:18" ht="15" customHeight="1" x14ac:dyDescent="0.25">
      <c r="A24" s="39"/>
      <c r="B24" s="44" t="s">
        <v>416</v>
      </c>
      <c r="C24" s="262" t="s">
        <v>417</v>
      </c>
      <c r="D24" s="262"/>
      <c r="E24" s="262"/>
      <c r="F24" s="262"/>
      <c r="G24" s="44" t="s">
        <v>365</v>
      </c>
      <c r="H24" s="256">
        <v>389.14</v>
      </c>
      <c r="I24" s="256"/>
      <c r="J24" s="256">
        <v>995.42</v>
      </c>
      <c r="K24" s="256"/>
      <c r="L24" s="257" t="s">
        <v>418</v>
      </c>
      <c r="M24" s="257"/>
      <c r="N24" s="45">
        <v>478.53</v>
      </c>
      <c r="O24" s="256">
        <f>N24/H24*100</f>
        <v>122.97116718918642</v>
      </c>
      <c r="P24" s="256"/>
      <c r="Q24" s="257" t="s">
        <v>419</v>
      </c>
      <c r="R24" s="257"/>
    </row>
    <row r="25" spans="1:18" ht="15" customHeight="1" x14ac:dyDescent="0.25">
      <c r="A25" s="39"/>
      <c r="B25" s="44" t="s">
        <v>420</v>
      </c>
      <c r="C25" s="262" t="s">
        <v>421</v>
      </c>
      <c r="D25" s="262"/>
      <c r="E25" s="262"/>
      <c r="F25" s="262"/>
      <c r="G25" s="44" t="s">
        <v>365</v>
      </c>
      <c r="H25" s="256">
        <v>0</v>
      </c>
      <c r="I25" s="256"/>
      <c r="J25" s="256">
        <v>796.34</v>
      </c>
      <c r="K25" s="256"/>
      <c r="L25" s="257" t="s">
        <v>422</v>
      </c>
      <c r="M25" s="257"/>
      <c r="N25" s="45">
        <v>219</v>
      </c>
      <c r="O25" s="256">
        <v>0</v>
      </c>
      <c r="P25" s="256"/>
      <c r="Q25" s="257" t="s">
        <v>423</v>
      </c>
      <c r="R25" s="257"/>
    </row>
    <row r="26" spans="1:18" ht="15" customHeight="1" x14ac:dyDescent="0.25">
      <c r="A26" s="39"/>
      <c r="B26" s="44" t="s">
        <v>424</v>
      </c>
      <c r="C26" s="262" t="s">
        <v>425</v>
      </c>
      <c r="D26" s="262"/>
      <c r="E26" s="262"/>
      <c r="F26" s="262"/>
      <c r="G26" s="44" t="s">
        <v>365</v>
      </c>
      <c r="H26" s="256">
        <v>162.59</v>
      </c>
      <c r="I26" s="256"/>
      <c r="J26" s="256">
        <v>398.17</v>
      </c>
      <c r="K26" s="256"/>
      <c r="L26" s="257" t="s">
        <v>426</v>
      </c>
      <c r="M26" s="257"/>
      <c r="N26" s="45">
        <v>163.13</v>
      </c>
      <c r="O26" s="256">
        <f>N26/H26*100</f>
        <v>100.3321237468479</v>
      </c>
      <c r="P26" s="256"/>
      <c r="Q26" s="257" t="s">
        <v>427</v>
      </c>
      <c r="R26" s="257"/>
    </row>
    <row r="27" spans="1:18" ht="15" customHeight="1" x14ac:dyDescent="0.25">
      <c r="A27" s="39"/>
      <c r="B27" s="44" t="s">
        <v>428</v>
      </c>
      <c r="C27" s="262" t="s">
        <v>429</v>
      </c>
      <c r="D27" s="262"/>
      <c r="E27" s="262"/>
      <c r="F27" s="262"/>
      <c r="G27" s="44" t="s">
        <v>365</v>
      </c>
      <c r="H27" s="256">
        <v>214.51</v>
      </c>
      <c r="I27" s="256"/>
      <c r="J27" s="256">
        <v>214.48</v>
      </c>
      <c r="K27" s="256"/>
      <c r="L27" s="257" t="s">
        <v>430</v>
      </c>
      <c r="M27" s="257"/>
      <c r="N27" s="45">
        <v>0</v>
      </c>
      <c r="O27" s="256">
        <v>0</v>
      </c>
      <c r="P27" s="256"/>
      <c r="Q27" s="257" t="s">
        <v>90</v>
      </c>
      <c r="R27" s="257"/>
    </row>
    <row r="28" spans="1:18" ht="15" customHeight="1" x14ac:dyDescent="0.25">
      <c r="A28" s="39"/>
      <c r="B28" s="44" t="s">
        <v>431</v>
      </c>
      <c r="C28" s="262" t="s">
        <v>432</v>
      </c>
      <c r="D28" s="262"/>
      <c r="E28" s="262"/>
      <c r="F28" s="262"/>
      <c r="G28" s="44" t="s">
        <v>365</v>
      </c>
      <c r="H28" s="256">
        <v>1990.84</v>
      </c>
      <c r="I28" s="256"/>
      <c r="J28" s="256">
        <v>4379.8500000000004</v>
      </c>
      <c r="K28" s="256"/>
      <c r="L28" s="257" t="s">
        <v>433</v>
      </c>
      <c r="M28" s="257"/>
      <c r="N28" s="45">
        <v>2389.02</v>
      </c>
      <c r="O28" s="256">
        <f>N28/H28*100</f>
        <v>120.00060276064374</v>
      </c>
      <c r="P28" s="256"/>
      <c r="Q28" s="257" t="s">
        <v>434</v>
      </c>
      <c r="R28" s="257"/>
    </row>
    <row r="29" spans="1:18" ht="15" customHeight="1" x14ac:dyDescent="0.25">
      <c r="A29" s="39"/>
      <c r="B29" s="44" t="s">
        <v>435</v>
      </c>
      <c r="C29" s="262" t="s">
        <v>436</v>
      </c>
      <c r="D29" s="262"/>
      <c r="E29" s="262"/>
      <c r="F29" s="262"/>
      <c r="G29" s="44" t="s">
        <v>365</v>
      </c>
      <c r="H29" s="256">
        <v>248.86</v>
      </c>
      <c r="I29" s="256"/>
      <c r="J29" s="256">
        <v>547.48</v>
      </c>
      <c r="K29" s="256"/>
      <c r="L29" s="257" t="s">
        <v>437</v>
      </c>
      <c r="M29" s="257"/>
      <c r="N29" s="45">
        <v>298.67</v>
      </c>
      <c r="O29" s="256">
        <f>N29/H29*100</f>
        <v>120.01526962951057</v>
      </c>
      <c r="P29" s="256"/>
      <c r="Q29" s="257" t="s">
        <v>434</v>
      </c>
      <c r="R29" s="257"/>
    </row>
    <row r="30" spans="1:18" ht="15" customHeight="1" x14ac:dyDescent="0.25">
      <c r="A30" s="39"/>
      <c r="B30" s="44" t="s">
        <v>438</v>
      </c>
      <c r="C30" s="262" t="s">
        <v>439</v>
      </c>
      <c r="D30" s="262"/>
      <c r="E30" s="262"/>
      <c r="F30" s="262"/>
      <c r="G30" s="44" t="s">
        <v>365</v>
      </c>
      <c r="H30" s="256">
        <v>4313.49</v>
      </c>
      <c r="I30" s="256"/>
      <c r="J30" s="256">
        <v>9489.68</v>
      </c>
      <c r="K30" s="256"/>
      <c r="L30" s="257" t="s">
        <v>440</v>
      </c>
      <c r="M30" s="257"/>
      <c r="N30" s="45">
        <v>5176.2</v>
      </c>
      <c r="O30" s="256">
        <f>N30/H30*100</f>
        <v>120.0002781970052</v>
      </c>
      <c r="P30" s="256"/>
      <c r="Q30" s="257" t="s">
        <v>434</v>
      </c>
      <c r="R30" s="257"/>
    </row>
    <row r="31" spans="1:18" ht="15" customHeight="1" x14ac:dyDescent="0.25">
      <c r="A31" s="39"/>
      <c r="B31" s="44" t="s">
        <v>441</v>
      </c>
      <c r="C31" s="255" t="s">
        <v>442</v>
      </c>
      <c r="D31" s="255"/>
      <c r="E31" s="255"/>
      <c r="F31" s="255"/>
      <c r="G31" s="44" t="s">
        <v>365</v>
      </c>
      <c r="H31" s="256">
        <v>1684.39</v>
      </c>
      <c r="I31" s="256"/>
      <c r="J31" s="256">
        <v>3716.24</v>
      </c>
      <c r="K31" s="256"/>
      <c r="L31" s="257" t="s">
        <v>443</v>
      </c>
      <c r="M31" s="257"/>
      <c r="N31" s="45">
        <v>2021.28</v>
      </c>
      <c r="O31" s="256">
        <f>N31/H31*100</f>
        <v>120.00071242408229</v>
      </c>
      <c r="P31" s="256"/>
      <c r="Q31" s="257" t="s">
        <v>444</v>
      </c>
      <c r="R31" s="257"/>
    </row>
    <row r="32" spans="1:18" ht="15" customHeight="1" x14ac:dyDescent="0.25">
      <c r="A32" s="39"/>
      <c r="B32" s="44" t="s">
        <v>445</v>
      </c>
      <c r="C32" s="262" t="s">
        <v>446</v>
      </c>
      <c r="D32" s="262"/>
      <c r="E32" s="262"/>
      <c r="F32" s="262"/>
      <c r="G32" s="44" t="s">
        <v>365</v>
      </c>
      <c r="H32" s="256">
        <v>3.85</v>
      </c>
      <c r="I32" s="256"/>
      <c r="J32" s="256">
        <v>13.27</v>
      </c>
      <c r="K32" s="256"/>
      <c r="L32" s="257" t="s">
        <v>447</v>
      </c>
      <c r="M32" s="257"/>
      <c r="N32" s="45">
        <v>4.04</v>
      </c>
      <c r="O32" s="256">
        <f>N32/H32*100</f>
        <v>104.93506493506493</v>
      </c>
      <c r="P32" s="256"/>
      <c r="Q32" s="257" t="s">
        <v>448</v>
      </c>
      <c r="R32" s="257"/>
    </row>
    <row r="33" spans="1:18" ht="15" customHeight="1" x14ac:dyDescent="0.25">
      <c r="A33" s="39"/>
      <c r="B33" s="44" t="s">
        <v>449</v>
      </c>
      <c r="C33" s="262" t="s">
        <v>450</v>
      </c>
      <c r="D33" s="262"/>
      <c r="E33" s="262"/>
      <c r="F33" s="262"/>
      <c r="G33" s="44" t="s">
        <v>365</v>
      </c>
      <c r="H33" s="256">
        <v>0</v>
      </c>
      <c r="I33" s="256"/>
      <c r="J33" s="256">
        <v>2.65</v>
      </c>
      <c r="K33" s="256"/>
      <c r="L33" s="257" t="s">
        <v>451</v>
      </c>
      <c r="M33" s="257"/>
      <c r="N33" s="45">
        <v>1.33</v>
      </c>
      <c r="O33" s="256">
        <v>0</v>
      </c>
      <c r="P33" s="256"/>
      <c r="Q33" s="257" t="s">
        <v>452</v>
      </c>
      <c r="R33" s="257"/>
    </row>
    <row r="34" spans="1:18" ht="15" customHeight="1" x14ac:dyDescent="0.25">
      <c r="A34" s="39"/>
      <c r="B34" s="44" t="s">
        <v>453</v>
      </c>
      <c r="C34" s="262" t="s">
        <v>454</v>
      </c>
      <c r="D34" s="262"/>
      <c r="E34" s="262"/>
      <c r="F34" s="262"/>
      <c r="G34" s="44" t="s">
        <v>365</v>
      </c>
      <c r="H34" s="256">
        <v>2123.56</v>
      </c>
      <c r="I34" s="256"/>
      <c r="J34" s="256">
        <v>2123.56</v>
      </c>
      <c r="K34" s="256"/>
      <c r="L34" s="257" t="s">
        <v>297</v>
      </c>
      <c r="M34" s="257"/>
      <c r="N34" s="45">
        <v>0</v>
      </c>
      <c r="O34" s="256">
        <v>0</v>
      </c>
      <c r="P34" s="256"/>
      <c r="Q34" s="257" t="s">
        <v>90</v>
      </c>
      <c r="R34" s="257"/>
    </row>
    <row r="35" spans="1:18" ht="15" customHeight="1" x14ac:dyDescent="0.25">
      <c r="A35" s="39"/>
      <c r="B35" s="44" t="s">
        <v>455</v>
      </c>
      <c r="C35" s="262" t="s">
        <v>456</v>
      </c>
      <c r="D35" s="262"/>
      <c r="E35" s="262"/>
      <c r="F35" s="262"/>
      <c r="G35" s="44" t="s">
        <v>365</v>
      </c>
      <c r="H35" s="256">
        <v>650.34</v>
      </c>
      <c r="I35" s="256"/>
      <c r="J35" s="256">
        <v>729.98</v>
      </c>
      <c r="K35" s="256"/>
      <c r="L35" s="257" t="s">
        <v>457</v>
      </c>
      <c r="M35" s="257"/>
      <c r="N35" s="45">
        <v>0</v>
      </c>
      <c r="O35" s="256">
        <v>0</v>
      </c>
      <c r="P35" s="256"/>
      <c r="Q35" s="257" t="s">
        <v>90</v>
      </c>
      <c r="R35" s="257"/>
    </row>
    <row r="36" spans="1:18" ht="15" customHeight="1" x14ac:dyDescent="0.25">
      <c r="A36" s="266"/>
      <c r="B36" s="267"/>
      <c r="C36" s="267"/>
      <c r="D36" s="268"/>
      <c r="E36" s="259" t="s">
        <v>317</v>
      </c>
      <c r="F36" s="259"/>
      <c r="G36" s="259"/>
      <c r="H36" s="260">
        <f>H8+H9+H10+H11+H12+H13+H14+H15+H16+H17+H18+H19+H20+H21+H22+H23+H24+H25+H26+H27+H28+H29+H30+H31+H32+H33+H34+H35</f>
        <v>100854.42</v>
      </c>
      <c r="I36" s="260"/>
      <c r="J36" s="260">
        <v>233573.14</v>
      </c>
      <c r="K36" s="260"/>
      <c r="L36" s="261" t="s">
        <v>318</v>
      </c>
      <c r="M36" s="261"/>
      <c r="N36" s="40">
        <v>135480.28</v>
      </c>
      <c r="O36" s="260">
        <f>N36/H36*100</f>
        <v>134.33251611580334</v>
      </c>
      <c r="P36" s="260"/>
      <c r="Q36" s="260">
        <v>58.003364599200061</v>
      </c>
      <c r="R36" s="260"/>
    </row>
    <row r="37" spans="1:18" ht="15" customHeight="1" x14ac:dyDescent="0.25">
      <c r="A37" s="263" t="s">
        <v>458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</row>
    <row r="38" spans="1:18" ht="15" customHeight="1" x14ac:dyDescent="0.25">
      <c r="A38" s="39"/>
      <c r="B38" s="44" t="s">
        <v>363</v>
      </c>
      <c r="C38" s="262" t="s">
        <v>364</v>
      </c>
      <c r="D38" s="262"/>
      <c r="E38" s="262"/>
      <c r="F38" s="262"/>
      <c r="G38" s="44" t="s">
        <v>365</v>
      </c>
      <c r="H38" s="256">
        <v>10772.18</v>
      </c>
      <c r="I38" s="256"/>
      <c r="J38" s="256">
        <v>13465.26</v>
      </c>
      <c r="K38" s="256"/>
      <c r="L38" s="257" t="s">
        <v>459</v>
      </c>
      <c r="M38" s="257"/>
      <c r="N38" s="45">
        <v>0</v>
      </c>
      <c r="O38" s="256">
        <v>0</v>
      </c>
      <c r="P38" s="256"/>
      <c r="Q38" s="257" t="s">
        <v>90</v>
      </c>
      <c r="R38" s="257"/>
    </row>
    <row r="39" spans="1:18" ht="15" customHeight="1" x14ac:dyDescent="0.25">
      <c r="A39" s="39"/>
      <c r="B39" s="44" t="s">
        <v>460</v>
      </c>
      <c r="C39" s="262" t="s">
        <v>461</v>
      </c>
      <c r="D39" s="262"/>
      <c r="E39" s="262"/>
      <c r="F39" s="262"/>
      <c r="G39" s="44" t="s">
        <v>365</v>
      </c>
      <c r="H39" s="256">
        <v>398.17</v>
      </c>
      <c r="I39" s="256"/>
      <c r="J39" s="256">
        <v>398.17</v>
      </c>
      <c r="K39" s="256"/>
      <c r="L39" s="257" t="s">
        <v>426</v>
      </c>
      <c r="M39" s="257"/>
      <c r="N39" s="45">
        <v>0</v>
      </c>
      <c r="O39" s="256">
        <v>0</v>
      </c>
      <c r="P39" s="256"/>
      <c r="Q39" s="257" t="s">
        <v>90</v>
      </c>
      <c r="R39" s="257"/>
    </row>
    <row r="40" spans="1:18" ht="15" customHeight="1" x14ac:dyDescent="0.25">
      <c r="A40" s="39"/>
      <c r="B40" s="46">
        <v>313110</v>
      </c>
      <c r="C40" s="262" t="s">
        <v>462</v>
      </c>
      <c r="D40" s="262"/>
      <c r="E40" s="262"/>
      <c r="F40" s="262"/>
      <c r="G40" s="51" t="s">
        <v>365</v>
      </c>
      <c r="H40" s="256">
        <v>2693.05</v>
      </c>
      <c r="I40" s="256"/>
      <c r="J40" s="256">
        <v>0</v>
      </c>
      <c r="K40" s="256"/>
      <c r="L40" s="256">
        <v>0</v>
      </c>
      <c r="M40" s="256"/>
      <c r="N40" s="48">
        <v>0</v>
      </c>
      <c r="O40" s="256">
        <v>0</v>
      </c>
      <c r="P40" s="256"/>
      <c r="Q40" s="256">
        <v>0</v>
      </c>
      <c r="R40" s="256"/>
    </row>
    <row r="41" spans="1:18" ht="15" customHeight="1" x14ac:dyDescent="0.25">
      <c r="A41" s="39"/>
      <c r="B41" s="44" t="s">
        <v>383</v>
      </c>
      <c r="C41" s="255" t="s">
        <v>382</v>
      </c>
      <c r="D41" s="255"/>
      <c r="E41" s="255"/>
      <c r="F41" s="255"/>
      <c r="G41" s="44" t="s">
        <v>365</v>
      </c>
      <c r="H41" s="256">
        <v>2221.77</v>
      </c>
      <c r="I41" s="256"/>
      <c r="J41" s="256">
        <v>2221.7800000000002</v>
      </c>
      <c r="K41" s="256"/>
      <c r="L41" s="257" t="s">
        <v>463</v>
      </c>
      <c r="M41" s="257"/>
      <c r="N41" s="45">
        <v>0</v>
      </c>
      <c r="O41" s="256">
        <v>0</v>
      </c>
      <c r="P41" s="256"/>
      <c r="Q41" s="257" t="s">
        <v>90</v>
      </c>
      <c r="R41" s="257"/>
    </row>
    <row r="42" spans="1:18" ht="15" customHeight="1" x14ac:dyDescent="0.25">
      <c r="A42" s="39"/>
      <c r="B42" s="44" t="s">
        <v>464</v>
      </c>
      <c r="C42" s="262" t="s">
        <v>465</v>
      </c>
      <c r="D42" s="262"/>
      <c r="E42" s="262"/>
      <c r="F42" s="262"/>
      <c r="G42" s="44" t="s">
        <v>365</v>
      </c>
      <c r="H42" s="256">
        <v>79.63</v>
      </c>
      <c r="I42" s="256"/>
      <c r="J42" s="256">
        <v>132.72</v>
      </c>
      <c r="K42" s="256"/>
      <c r="L42" s="257" t="s">
        <v>407</v>
      </c>
      <c r="M42" s="257"/>
      <c r="N42" s="45">
        <v>50.45</v>
      </c>
      <c r="O42" s="256">
        <f>N42/H42*100</f>
        <v>63.35551927665454</v>
      </c>
      <c r="P42" s="256"/>
      <c r="Q42" s="257" t="s">
        <v>466</v>
      </c>
      <c r="R42" s="257"/>
    </row>
    <row r="43" spans="1:18" ht="15" customHeight="1" x14ac:dyDescent="0.25">
      <c r="A43" s="39"/>
      <c r="B43" s="44" t="s">
        <v>467</v>
      </c>
      <c r="C43" s="255" t="s">
        <v>468</v>
      </c>
      <c r="D43" s="255"/>
      <c r="E43" s="255"/>
      <c r="F43" s="255"/>
      <c r="G43" s="44" t="s">
        <v>365</v>
      </c>
      <c r="H43" s="256">
        <v>453.05</v>
      </c>
      <c r="I43" s="256"/>
      <c r="J43" s="256">
        <v>530.89</v>
      </c>
      <c r="K43" s="256"/>
      <c r="L43" s="257" t="s">
        <v>469</v>
      </c>
      <c r="M43" s="257"/>
      <c r="N43" s="45">
        <v>185.3</v>
      </c>
      <c r="O43" s="256">
        <f>N43/H43*100</f>
        <v>40.900562851782361</v>
      </c>
      <c r="P43" s="256"/>
      <c r="Q43" s="257" t="s">
        <v>470</v>
      </c>
      <c r="R43" s="257"/>
    </row>
    <row r="44" spans="1:18" ht="15" customHeight="1" x14ac:dyDescent="0.25">
      <c r="A44" s="39"/>
      <c r="B44" s="44" t="s">
        <v>471</v>
      </c>
      <c r="C44" s="262" t="s">
        <v>472</v>
      </c>
      <c r="D44" s="262"/>
      <c r="E44" s="262"/>
      <c r="F44" s="262"/>
      <c r="G44" s="44" t="s">
        <v>365</v>
      </c>
      <c r="H44" s="256">
        <v>32.25</v>
      </c>
      <c r="I44" s="256"/>
      <c r="J44" s="256">
        <v>66.36</v>
      </c>
      <c r="K44" s="256"/>
      <c r="L44" s="257" t="s">
        <v>262</v>
      </c>
      <c r="M44" s="257"/>
      <c r="N44" s="45">
        <v>76.92</v>
      </c>
      <c r="O44" s="256">
        <f>N44/H44*100</f>
        <v>238.51162790697674</v>
      </c>
      <c r="P44" s="256"/>
      <c r="Q44" s="257" t="s">
        <v>473</v>
      </c>
      <c r="R44" s="257"/>
    </row>
    <row r="45" spans="1:18" ht="15" customHeight="1" x14ac:dyDescent="0.25">
      <c r="A45" s="39"/>
      <c r="B45" s="44" t="s">
        <v>474</v>
      </c>
      <c r="C45" s="262" t="s">
        <v>475</v>
      </c>
      <c r="D45" s="262"/>
      <c r="E45" s="262"/>
      <c r="F45" s="262"/>
      <c r="G45" s="52" t="s">
        <v>365</v>
      </c>
      <c r="H45" s="256">
        <v>39.29</v>
      </c>
      <c r="I45" s="256"/>
      <c r="J45" s="256">
        <v>66.36</v>
      </c>
      <c r="K45" s="256"/>
      <c r="L45" s="257" t="s">
        <v>262</v>
      </c>
      <c r="M45" s="257"/>
      <c r="N45" s="45">
        <v>14</v>
      </c>
      <c r="O45" s="256">
        <f>N45/H45*100</f>
        <v>35.632476457113768</v>
      </c>
      <c r="P45" s="256"/>
      <c r="Q45" s="257" t="s">
        <v>476</v>
      </c>
      <c r="R45" s="257"/>
    </row>
    <row r="46" spans="1:18" ht="15" customHeight="1" x14ac:dyDescent="0.25">
      <c r="A46" s="39"/>
      <c r="B46" s="44" t="s">
        <v>386</v>
      </c>
      <c r="C46" s="262" t="s">
        <v>387</v>
      </c>
      <c r="D46" s="262"/>
      <c r="E46" s="262"/>
      <c r="F46" s="262"/>
      <c r="G46" s="44" t="s">
        <v>365</v>
      </c>
      <c r="H46" s="256">
        <v>627.78</v>
      </c>
      <c r="I46" s="256"/>
      <c r="J46" s="256">
        <v>627.78</v>
      </c>
      <c r="K46" s="256"/>
      <c r="L46" s="257" t="s">
        <v>477</v>
      </c>
      <c r="M46" s="257"/>
      <c r="N46" s="45">
        <v>0</v>
      </c>
      <c r="O46" s="256">
        <v>0</v>
      </c>
      <c r="P46" s="256"/>
      <c r="Q46" s="257" t="s">
        <v>90</v>
      </c>
      <c r="R46" s="257"/>
    </row>
    <row r="47" spans="1:18" ht="15" customHeight="1" x14ac:dyDescent="0.25">
      <c r="A47" s="39"/>
      <c r="B47" s="44" t="s">
        <v>478</v>
      </c>
      <c r="C47" s="262" t="s">
        <v>479</v>
      </c>
      <c r="D47" s="262"/>
      <c r="E47" s="262"/>
      <c r="F47" s="262"/>
      <c r="G47" s="44" t="s">
        <v>365</v>
      </c>
      <c r="H47" s="256">
        <v>134.05000000000001</v>
      </c>
      <c r="I47" s="256"/>
      <c r="J47" s="256">
        <v>398.17</v>
      </c>
      <c r="K47" s="256"/>
      <c r="L47" s="257" t="s">
        <v>426</v>
      </c>
      <c r="M47" s="257"/>
      <c r="N47" s="45">
        <v>0</v>
      </c>
      <c r="O47" s="256">
        <v>0</v>
      </c>
      <c r="P47" s="256"/>
      <c r="Q47" s="257" t="s">
        <v>90</v>
      </c>
      <c r="R47" s="257"/>
    </row>
    <row r="48" spans="1:18" ht="15" customHeight="1" x14ac:dyDescent="0.25">
      <c r="A48" s="39"/>
      <c r="B48" s="44" t="s">
        <v>480</v>
      </c>
      <c r="C48" s="262" t="s">
        <v>481</v>
      </c>
      <c r="D48" s="262"/>
      <c r="E48" s="262"/>
      <c r="F48" s="262"/>
      <c r="G48" s="44" t="s">
        <v>365</v>
      </c>
      <c r="H48" s="256">
        <v>66.36</v>
      </c>
      <c r="I48" s="256"/>
      <c r="J48" s="256">
        <v>464.53</v>
      </c>
      <c r="K48" s="256"/>
      <c r="L48" s="257" t="s">
        <v>180</v>
      </c>
      <c r="M48" s="257"/>
      <c r="N48" s="45">
        <v>0</v>
      </c>
      <c r="O48" s="256">
        <v>0</v>
      </c>
      <c r="P48" s="256"/>
      <c r="Q48" s="257" t="s">
        <v>90</v>
      </c>
      <c r="R48" s="257"/>
    </row>
    <row r="49" spans="1:18" ht="15" customHeight="1" x14ac:dyDescent="0.25">
      <c r="A49" s="39"/>
      <c r="B49" s="44" t="s">
        <v>390</v>
      </c>
      <c r="C49" s="255" t="s">
        <v>391</v>
      </c>
      <c r="D49" s="255"/>
      <c r="E49" s="255"/>
      <c r="F49" s="255"/>
      <c r="G49" s="44" t="s">
        <v>365</v>
      </c>
      <c r="H49" s="256">
        <v>179.18</v>
      </c>
      <c r="I49" s="256"/>
      <c r="J49" s="256">
        <v>183.16</v>
      </c>
      <c r="K49" s="256"/>
      <c r="L49" s="257" t="s">
        <v>482</v>
      </c>
      <c r="M49" s="257"/>
      <c r="N49" s="45">
        <v>0</v>
      </c>
      <c r="O49" s="256">
        <v>0</v>
      </c>
      <c r="P49" s="256"/>
      <c r="Q49" s="257" t="s">
        <v>90</v>
      </c>
      <c r="R49" s="257"/>
    </row>
    <row r="50" spans="1:18" ht="15" customHeight="1" x14ac:dyDescent="0.25">
      <c r="A50" s="39"/>
      <c r="B50" s="44" t="s">
        <v>483</v>
      </c>
      <c r="C50" s="262" t="s">
        <v>484</v>
      </c>
      <c r="D50" s="262"/>
      <c r="E50" s="262"/>
      <c r="F50" s="262"/>
      <c r="G50" s="52" t="s">
        <v>365</v>
      </c>
      <c r="H50" s="256">
        <v>3.19</v>
      </c>
      <c r="I50" s="256"/>
      <c r="J50" s="256">
        <v>79.63</v>
      </c>
      <c r="K50" s="256"/>
      <c r="L50" s="257" t="s">
        <v>485</v>
      </c>
      <c r="M50" s="257"/>
      <c r="N50" s="45">
        <v>101.36</v>
      </c>
      <c r="O50" s="256">
        <f>N50/H50*100</f>
        <v>3177.4294670846393</v>
      </c>
      <c r="P50" s="256"/>
      <c r="Q50" s="257" t="s">
        <v>486</v>
      </c>
      <c r="R50" s="257"/>
    </row>
    <row r="51" spans="1:18" ht="15" customHeight="1" x14ac:dyDescent="0.25">
      <c r="A51" s="39"/>
      <c r="B51" s="44" t="s">
        <v>394</v>
      </c>
      <c r="C51" s="262" t="s">
        <v>395</v>
      </c>
      <c r="D51" s="262"/>
      <c r="E51" s="262"/>
      <c r="F51" s="262"/>
      <c r="G51" s="44" t="s">
        <v>365</v>
      </c>
      <c r="H51" s="256">
        <v>72.47</v>
      </c>
      <c r="I51" s="256"/>
      <c r="J51" s="256">
        <v>199.08</v>
      </c>
      <c r="K51" s="256"/>
      <c r="L51" s="257" t="s">
        <v>370</v>
      </c>
      <c r="M51" s="257"/>
      <c r="N51" s="45">
        <v>62.45</v>
      </c>
      <c r="O51" s="256">
        <f>N51/H51*100</f>
        <v>86.173589071339876</v>
      </c>
      <c r="P51" s="256"/>
      <c r="Q51" s="257" t="s">
        <v>487</v>
      </c>
      <c r="R51" s="257"/>
    </row>
    <row r="52" spans="1:18" ht="15" customHeight="1" x14ac:dyDescent="0.25">
      <c r="A52" s="39"/>
      <c r="B52" s="44" t="s">
        <v>488</v>
      </c>
      <c r="C52" s="255" t="s">
        <v>489</v>
      </c>
      <c r="D52" s="255"/>
      <c r="E52" s="255"/>
      <c r="F52" s="255"/>
      <c r="G52" s="44" t="s">
        <v>365</v>
      </c>
      <c r="H52" s="256">
        <v>22.3</v>
      </c>
      <c r="I52" s="256"/>
      <c r="J52" s="256">
        <v>106.18</v>
      </c>
      <c r="K52" s="256"/>
      <c r="L52" s="257" t="s">
        <v>490</v>
      </c>
      <c r="M52" s="257"/>
      <c r="N52" s="45">
        <v>0</v>
      </c>
      <c r="O52" s="256">
        <v>0</v>
      </c>
      <c r="P52" s="256"/>
      <c r="Q52" s="257" t="s">
        <v>90</v>
      </c>
      <c r="R52" s="257"/>
    </row>
    <row r="53" spans="1:18" ht="15" customHeight="1" x14ac:dyDescent="0.25">
      <c r="A53" s="39"/>
      <c r="B53" s="44" t="s">
        <v>491</v>
      </c>
      <c r="C53" s="262" t="s">
        <v>492</v>
      </c>
      <c r="D53" s="262"/>
      <c r="E53" s="262"/>
      <c r="F53" s="262"/>
      <c r="G53" s="44" t="s">
        <v>365</v>
      </c>
      <c r="H53" s="256">
        <v>833.73</v>
      </c>
      <c r="I53" s="256"/>
      <c r="J53" s="256">
        <v>3318.07</v>
      </c>
      <c r="K53" s="256"/>
      <c r="L53" s="257" t="s">
        <v>493</v>
      </c>
      <c r="M53" s="257"/>
      <c r="N53" s="45">
        <v>2047.58</v>
      </c>
      <c r="O53" s="256">
        <f>N53/H53*100</f>
        <v>245.5926978758111</v>
      </c>
      <c r="P53" s="256"/>
      <c r="Q53" s="257" t="s">
        <v>494</v>
      </c>
      <c r="R53" s="257"/>
    </row>
    <row r="54" spans="1:18" ht="15" customHeight="1" x14ac:dyDescent="0.25">
      <c r="A54" s="39"/>
      <c r="B54" s="44" t="s">
        <v>495</v>
      </c>
      <c r="C54" s="262" t="s">
        <v>496</v>
      </c>
      <c r="D54" s="262"/>
      <c r="E54" s="262"/>
      <c r="F54" s="262"/>
      <c r="G54" s="52" t="s">
        <v>365</v>
      </c>
      <c r="H54" s="256">
        <v>242.85</v>
      </c>
      <c r="I54" s="256"/>
      <c r="J54" s="256">
        <v>464.53</v>
      </c>
      <c r="K54" s="256"/>
      <c r="L54" s="257" t="s">
        <v>180</v>
      </c>
      <c r="M54" s="257"/>
      <c r="N54" s="45">
        <v>68.709999999999994</v>
      </c>
      <c r="O54" s="256">
        <f>N54/H54*100</f>
        <v>28.293185093679224</v>
      </c>
      <c r="P54" s="256"/>
      <c r="Q54" s="257" t="s">
        <v>497</v>
      </c>
      <c r="R54" s="257"/>
    </row>
    <row r="55" spans="1:18" ht="15" customHeight="1" x14ac:dyDescent="0.25">
      <c r="A55" s="39"/>
      <c r="B55" s="44" t="s">
        <v>397</v>
      </c>
      <c r="C55" s="262" t="s">
        <v>398</v>
      </c>
      <c r="D55" s="262"/>
      <c r="E55" s="262"/>
      <c r="F55" s="262"/>
      <c r="G55" s="44" t="s">
        <v>365</v>
      </c>
      <c r="H55" s="256">
        <v>566.95000000000005</v>
      </c>
      <c r="I55" s="256"/>
      <c r="J55" s="256">
        <v>2123.56</v>
      </c>
      <c r="K55" s="256"/>
      <c r="L55" s="257" t="s">
        <v>297</v>
      </c>
      <c r="M55" s="257"/>
      <c r="N55" s="45">
        <v>1812.64</v>
      </c>
      <c r="O55" s="256">
        <f>N55/H55*100</f>
        <v>319.71778816474114</v>
      </c>
      <c r="P55" s="256"/>
      <c r="Q55" s="257" t="s">
        <v>498</v>
      </c>
      <c r="R55" s="257"/>
    </row>
    <row r="56" spans="1:18" ht="15" customHeight="1" x14ac:dyDescent="0.25">
      <c r="A56" s="39"/>
      <c r="B56" s="44" t="s">
        <v>499</v>
      </c>
      <c r="C56" s="262" t="s">
        <v>500</v>
      </c>
      <c r="D56" s="262"/>
      <c r="E56" s="262"/>
      <c r="F56" s="262"/>
      <c r="G56" s="44" t="s">
        <v>365</v>
      </c>
      <c r="H56" s="256">
        <v>7049.7</v>
      </c>
      <c r="I56" s="256"/>
      <c r="J56" s="256">
        <v>12741.39</v>
      </c>
      <c r="K56" s="256"/>
      <c r="L56" s="257" t="s">
        <v>172</v>
      </c>
      <c r="M56" s="257"/>
      <c r="N56" s="45">
        <v>8241.0300000000007</v>
      </c>
      <c r="O56" s="256">
        <f>N56/H56*100</f>
        <v>116.89901697944593</v>
      </c>
      <c r="P56" s="256"/>
      <c r="Q56" s="257" t="s">
        <v>173</v>
      </c>
      <c r="R56" s="257"/>
    </row>
    <row r="57" spans="1:18" ht="15" customHeight="1" x14ac:dyDescent="0.25">
      <c r="A57" s="39"/>
      <c r="B57" s="44" t="s">
        <v>501</v>
      </c>
      <c r="C57" s="262" t="s">
        <v>502</v>
      </c>
      <c r="D57" s="262"/>
      <c r="E57" s="262"/>
      <c r="F57" s="262"/>
      <c r="G57" s="44" t="s">
        <v>365</v>
      </c>
      <c r="H57" s="256">
        <v>0</v>
      </c>
      <c r="I57" s="256"/>
      <c r="J57" s="256">
        <v>39.82</v>
      </c>
      <c r="K57" s="256"/>
      <c r="L57" s="257" t="s">
        <v>503</v>
      </c>
      <c r="M57" s="257"/>
      <c r="N57" s="45">
        <v>0</v>
      </c>
      <c r="O57" s="256">
        <v>0</v>
      </c>
      <c r="P57" s="256"/>
      <c r="Q57" s="257" t="s">
        <v>90</v>
      </c>
      <c r="R57" s="257"/>
    </row>
    <row r="58" spans="1:18" ht="15" customHeight="1" x14ac:dyDescent="0.25">
      <c r="A58" s="39"/>
      <c r="B58" s="44" t="s">
        <v>504</v>
      </c>
      <c r="C58" s="255" t="s">
        <v>505</v>
      </c>
      <c r="D58" s="255"/>
      <c r="E58" s="255"/>
      <c r="F58" s="255"/>
      <c r="G58" s="44" t="s">
        <v>365</v>
      </c>
      <c r="H58" s="256">
        <v>33.92</v>
      </c>
      <c r="I58" s="256"/>
      <c r="J58" s="256">
        <v>464.53</v>
      </c>
      <c r="K58" s="256"/>
      <c r="L58" s="257" t="s">
        <v>180</v>
      </c>
      <c r="M58" s="257"/>
      <c r="N58" s="45">
        <v>467.87</v>
      </c>
      <c r="O58" s="256">
        <f>N58/H58*100</f>
        <v>1379.3337264150941</v>
      </c>
      <c r="P58" s="256"/>
      <c r="Q58" s="257" t="s">
        <v>181</v>
      </c>
      <c r="R58" s="257"/>
    </row>
    <row r="59" spans="1:18" ht="15" customHeight="1" x14ac:dyDescent="0.25">
      <c r="A59" s="39"/>
      <c r="B59" s="44" t="s">
        <v>405</v>
      </c>
      <c r="C59" s="262" t="s">
        <v>406</v>
      </c>
      <c r="D59" s="262"/>
      <c r="E59" s="262"/>
      <c r="F59" s="262"/>
      <c r="G59" s="44" t="s">
        <v>365</v>
      </c>
      <c r="H59" s="256">
        <v>1009.24</v>
      </c>
      <c r="I59" s="256"/>
      <c r="J59" s="256">
        <v>1725.4</v>
      </c>
      <c r="K59" s="256"/>
      <c r="L59" s="257" t="s">
        <v>506</v>
      </c>
      <c r="M59" s="257"/>
      <c r="N59" s="45">
        <v>1362.06</v>
      </c>
      <c r="O59" s="256">
        <f>N59/H59*100</f>
        <v>134.95897903372833</v>
      </c>
      <c r="P59" s="256"/>
      <c r="Q59" s="257" t="s">
        <v>507</v>
      </c>
      <c r="R59" s="257"/>
    </row>
    <row r="60" spans="1:18" ht="15" customHeight="1" x14ac:dyDescent="0.25">
      <c r="A60" s="39"/>
      <c r="B60" s="44" t="s">
        <v>508</v>
      </c>
      <c r="C60" s="262" t="s">
        <v>509</v>
      </c>
      <c r="D60" s="262"/>
      <c r="E60" s="262"/>
      <c r="F60" s="262"/>
      <c r="G60" s="52" t="s">
        <v>365</v>
      </c>
      <c r="H60" s="256">
        <v>70.67</v>
      </c>
      <c r="I60" s="256"/>
      <c r="J60" s="256">
        <v>265.45</v>
      </c>
      <c r="K60" s="256"/>
      <c r="L60" s="257" t="s">
        <v>188</v>
      </c>
      <c r="M60" s="257"/>
      <c r="N60" s="45">
        <v>106.63</v>
      </c>
      <c r="O60" s="256">
        <f>N60/H60*100</f>
        <v>150.88439224564877</v>
      </c>
      <c r="P60" s="256"/>
      <c r="Q60" s="257" t="s">
        <v>189</v>
      </c>
      <c r="R60" s="257"/>
    </row>
    <row r="61" spans="1:18" ht="15" customHeight="1" x14ac:dyDescent="0.25">
      <c r="A61" s="39"/>
      <c r="B61" s="44" t="s">
        <v>510</v>
      </c>
      <c r="C61" s="262" t="s">
        <v>195</v>
      </c>
      <c r="D61" s="262"/>
      <c r="E61" s="262"/>
      <c r="F61" s="262"/>
      <c r="G61" s="44" t="s">
        <v>365</v>
      </c>
      <c r="H61" s="256">
        <v>1319.71</v>
      </c>
      <c r="I61" s="256"/>
      <c r="J61" s="256">
        <v>4512.58</v>
      </c>
      <c r="K61" s="256"/>
      <c r="L61" s="257" t="s">
        <v>196</v>
      </c>
      <c r="M61" s="257"/>
      <c r="N61" s="45">
        <v>1010.29</v>
      </c>
      <c r="O61" s="256">
        <f>N61/H61*100</f>
        <v>76.553939880731363</v>
      </c>
      <c r="P61" s="256"/>
      <c r="Q61" s="257" t="s">
        <v>511</v>
      </c>
      <c r="R61" s="257"/>
    </row>
    <row r="62" spans="1:18" ht="15" customHeight="1" x14ac:dyDescent="0.25">
      <c r="A62" s="39"/>
      <c r="B62" s="44" t="s">
        <v>512</v>
      </c>
      <c r="C62" s="262" t="s">
        <v>513</v>
      </c>
      <c r="D62" s="262"/>
      <c r="E62" s="262"/>
      <c r="F62" s="262"/>
      <c r="G62" s="44" t="s">
        <v>365</v>
      </c>
      <c r="H62" s="256">
        <v>0</v>
      </c>
      <c r="I62" s="256"/>
      <c r="J62" s="256">
        <v>0</v>
      </c>
      <c r="K62" s="256"/>
      <c r="L62" s="257" t="s">
        <v>43</v>
      </c>
      <c r="M62" s="257"/>
      <c r="N62" s="45">
        <v>5.5</v>
      </c>
      <c r="O62" s="256">
        <v>0</v>
      </c>
      <c r="P62" s="256"/>
      <c r="Q62" s="257" t="s">
        <v>90</v>
      </c>
      <c r="R62" s="257"/>
    </row>
    <row r="63" spans="1:18" ht="15" customHeight="1" x14ac:dyDescent="0.25">
      <c r="A63" s="39"/>
      <c r="B63" s="44" t="s">
        <v>514</v>
      </c>
      <c r="C63" s="262" t="s">
        <v>515</v>
      </c>
      <c r="D63" s="262"/>
      <c r="E63" s="262"/>
      <c r="F63" s="262"/>
      <c r="G63" s="44" t="s">
        <v>365</v>
      </c>
      <c r="H63" s="256">
        <v>0</v>
      </c>
      <c r="I63" s="256"/>
      <c r="J63" s="256">
        <v>0</v>
      </c>
      <c r="K63" s="256"/>
      <c r="L63" s="257" t="s">
        <v>43</v>
      </c>
      <c r="M63" s="257"/>
      <c r="N63" s="45">
        <v>286.85000000000002</v>
      </c>
      <c r="O63" s="256">
        <v>0</v>
      </c>
      <c r="P63" s="256"/>
      <c r="Q63" s="257" t="s">
        <v>90</v>
      </c>
      <c r="R63" s="257"/>
    </row>
    <row r="64" spans="1:18" ht="15" customHeight="1" x14ac:dyDescent="0.25">
      <c r="A64" s="39"/>
      <c r="B64" s="44" t="s">
        <v>516</v>
      </c>
      <c r="C64" s="255" t="s">
        <v>517</v>
      </c>
      <c r="D64" s="255"/>
      <c r="E64" s="255"/>
      <c r="F64" s="255"/>
      <c r="G64" s="44" t="s">
        <v>365</v>
      </c>
      <c r="H64" s="256">
        <v>156.15</v>
      </c>
      <c r="I64" s="256"/>
      <c r="J64" s="256">
        <v>530.89</v>
      </c>
      <c r="K64" s="256"/>
      <c r="L64" s="257" t="s">
        <v>469</v>
      </c>
      <c r="M64" s="257"/>
      <c r="N64" s="45">
        <v>50</v>
      </c>
      <c r="O64" s="256">
        <f t="shared" ref="O64:O69" si="0">N64/H64*100</f>
        <v>32.020493115593979</v>
      </c>
      <c r="P64" s="256"/>
      <c r="Q64" s="257" t="s">
        <v>518</v>
      </c>
      <c r="R64" s="257"/>
    </row>
    <row r="65" spans="1:18" ht="15" customHeight="1" x14ac:dyDescent="0.25">
      <c r="A65" s="39"/>
      <c r="B65" s="44" t="s">
        <v>408</v>
      </c>
      <c r="C65" s="262" t="s">
        <v>409</v>
      </c>
      <c r="D65" s="262"/>
      <c r="E65" s="262"/>
      <c r="F65" s="262"/>
      <c r="G65" s="44" t="s">
        <v>365</v>
      </c>
      <c r="H65" s="256">
        <v>199.08</v>
      </c>
      <c r="I65" s="256"/>
      <c r="J65" s="256">
        <v>398.17</v>
      </c>
      <c r="K65" s="256"/>
      <c r="L65" s="257" t="s">
        <v>426</v>
      </c>
      <c r="M65" s="257"/>
      <c r="N65" s="45">
        <v>879.36</v>
      </c>
      <c r="O65" s="256">
        <f t="shared" si="0"/>
        <v>441.71187462326697</v>
      </c>
      <c r="P65" s="256"/>
      <c r="Q65" s="257" t="s">
        <v>519</v>
      </c>
      <c r="R65" s="257"/>
    </row>
    <row r="66" spans="1:18" ht="15" customHeight="1" x14ac:dyDescent="0.25">
      <c r="A66" s="39"/>
      <c r="B66" s="44" t="s">
        <v>520</v>
      </c>
      <c r="C66" s="262" t="s">
        <v>521</v>
      </c>
      <c r="D66" s="262"/>
      <c r="E66" s="262"/>
      <c r="F66" s="262"/>
      <c r="G66" s="44" t="s">
        <v>365</v>
      </c>
      <c r="H66" s="256">
        <v>232.26</v>
      </c>
      <c r="I66" s="256"/>
      <c r="J66" s="256">
        <v>464.53</v>
      </c>
      <c r="K66" s="256"/>
      <c r="L66" s="257" t="s">
        <v>180</v>
      </c>
      <c r="M66" s="257"/>
      <c r="N66" s="45">
        <v>232.26</v>
      </c>
      <c r="O66" s="256">
        <f t="shared" si="0"/>
        <v>100</v>
      </c>
      <c r="P66" s="256"/>
      <c r="Q66" s="257" t="s">
        <v>244</v>
      </c>
      <c r="R66" s="257"/>
    </row>
    <row r="67" spans="1:18" ht="15" customHeight="1" x14ac:dyDescent="0.25">
      <c r="A67" s="39"/>
      <c r="B67" s="44" t="s">
        <v>522</v>
      </c>
      <c r="C67" s="262" t="s">
        <v>523</v>
      </c>
      <c r="D67" s="262"/>
      <c r="E67" s="262"/>
      <c r="F67" s="262"/>
      <c r="G67" s="44" t="s">
        <v>365</v>
      </c>
      <c r="H67" s="256">
        <v>376.55</v>
      </c>
      <c r="I67" s="256"/>
      <c r="J67" s="256">
        <v>796.34</v>
      </c>
      <c r="K67" s="256"/>
      <c r="L67" s="257" t="s">
        <v>422</v>
      </c>
      <c r="M67" s="257"/>
      <c r="N67" s="45">
        <v>350.1</v>
      </c>
      <c r="O67" s="256">
        <f t="shared" si="0"/>
        <v>92.975700438188824</v>
      </c>
      <c r="P67" s="256"/>
      <c r="Q67" s="257" t="s">
        <v>524</v>
      </c>
      <c r="R67" s="257"/>
    </row>
    <row r="68" spans="1:18" ht="15" customHeight="1" x14ac:dyDescent="0.25">
      <c r="A68" s="39"/>
      <c r="B68" s="44" t="s">
        <v>525</v>
      </c>
      <c r="C68" s="262" t="s">
        <v>526</v>
      </c>
      <c r="D68" s="262"/>
      <c r="E68" s="262"/>
      <c r="F68" s="262"/>
      <c r="G68" s="44" t="s">
        <v>365</v>
      </c>
      <c r="H68" s="256">
        <v>56.54</v>
      </c>
      <c r="I68" s="256"/>
      <c r="J68" s="256">
        <v>56.54</v>
      </c>
      <c r="K68" s="256"/>
      <c r="L68" s="257" t="s">
        <v>527</v>
      </c>
      <c r="M68" s="257"/>
      <c r="N68" s="45">
        <v>68.5</v>
      </c>
      <c r="O68" s="256">
        <f t="shared" si="0"/>
        <v>121.1531659002476</v>
      </c>
      <c r="P68" s="256"/>
      <c r="Q68" s="257" t="s">
        <v>528</v>
      </c>
      <c r="R68" s="257"/>
    </row>
    <row r="69" spans="1:18" ht="15" customHeight="1" x14ac:dyDescent="0.25">
      <c r="A69" s="39"/>
      <c r="B69" s="44" t="s">
        <v>529</v>
      </c>
      <c r="C69" s="255" t="s">
        <v>530</v>
      </c>
      <c r="D69" s="255"/>
      <c r="E69" s="255"/>
      <c r="F69" s="255"/>
      <c r="G69" s="44" t="s">
        <v>365</v>
      </c>
      <c r="H69" s="256">
        <v>162.59</v>
      </c>
      <c r="I69" s="256"/>
      <c r="J69" s="256">
        <v>650.34</v>
      </c>
      <c r="K69" s="256"/>
      <c r="L69" s="257" t="s">
        <v>531</v>
      </c>
      <c r="M69" s="257"/>
      <c r="N69" s="45">
        <v>812.92</v>
      </c>
      <c r="O69" s="256">
        <f t="shared" si="0"/>
        <v>499.98154868073061</v>
      </c>
      <c r="P69" s="256"/>
      <c r="Q69" s="257" t="s">
        <v>532</v>
      </c>
      <c r="R69" s="257"/>
    </row>
    <row r="70" spans="1:18" ht="15" customHeight="1" x14ac:dyDescent="0.25">
      <c r="A70" s="39"/>
      <c r="B70" s="44" t="s">
        <v>533</v>
      </c>
      <c r="C70" s="262" t="s">
        <v>534</v>
      </c>
      <c r="D70" s="262"/>
      <c r="E70" s="262"/>
      <c r="F70" s="262"/>
      <c r="G70" s="44" t="s">
        <v>365</v>
      </c>
      <c r="H70" s="256">
        <v>0</v>
      </c>
      <c r="I70" s="256"/>
      <c r="J70" s="256">
        <v>0</v>
      </c>
      <c r="K70" s="256"/>
      <c r="L70" s="257" t="s">
        <v>43</v>
      </c>
      <c r="M70" s="257"/>
      <c r="N70" s="45">
        <v>12.5</v>
      </c>
      <c r="O70" s="256">
        <v>0</v>
      </c>
      <c r="P70" s="256"/>
      <c r="Q70" s="257" t="s">
        <v>90</v>
      </c>
      <c r="R70" s="257"/>
    </row>
    <row r="71" spans="1:18" ht="15" customHeight="1" x14ac:dyDescent="0.25">
      <c r="A71" s="39"/>
      <c r="B71" s="44" t="s">
        <v>431</v>
      </c>
      <c r="C71" s="262" t="s">
        <v>432</v>
      </c>
      <c r="D71" s="262"/>
      <c r="E71" s="262"/>
      <c r="F71" s="262"/>
      <c r="G71" s="44" t="s">
        <v>365</v>
      </c>
      <c r="H71" s="256">
        <v>0</v>
      </c>
      <c r="I71" s="256"/>
      <c r="J71" s="256">
        <v>0</v>
      </c>
      <c r="K71" s="256"/>
      <c r="L71" s="257" t="s">
        <v>43</v>
      </c>
      <c r="M71" s="257"/>
      <c r="N71" s="45">
        <v>0.05</v>
      </c>
      <c r="O71" s="256">
        <v>0</v>
      </c>
      <c r="P71" s="256"/>
      <c r="Q71" s="257" t="s">
        <v>90</v>
      </c>
      <c r="R71" s="257"/>
    </row>
    <row r="72" spans="1:18" ht="15" customHeight="1" x14ac:dyDescent="0.25">
      <c r="A72" s="39"/>
      <c r="B72" s="44" t="s">
        <v>535</v>
      </c>
      <c r="C72" s="262" t="s">
        <v>536</v>
      </c>
      <c r="D72" s="262"/>
      <c r="E72" s="262"/>
      <c r="F72" s="262"/>
      <c r="G72" s="52" t="s">
        <v>365</v>
      </c>
      <c r="H72" s="256">
        <v>0</v>
      </c>
      <c r="I72" s="256"/>
      <c r="J72" s="256">
        <v>92.91</v>
      </c>
      <c r="K72" s="256"/>
      <c r="L72" s="257" t="s">
        <v>537</v>
      </c>
      <c r="M72" s="257"/>
      <c r="N72" s="45">
        <v>55.09</v>
      </c>
      <c r="O72" s="256">
        <v>0</v>
      </c>
      <c r="P72" s="256"/>
      <c r="Q72" s="257" t="s">
        <v>538</v>
      </c>
      <c r="R72" s="257"/>
    </row>
    <row r="73" spans="1:18" ht="15" customHeight="1" x14ac:dyDescent="0.25">
      <c r="A73" s="39"/>
      <c r="B73" s="44" t="s">
        <v>435</v>
      </c>
      <c r="C73" s="262" t="s">
        <v>436</v>
      </c>
      <c r="D73" s="262"/>
      <c r="E73" s="262"/>
      <c r="F73" s="262"/>
      <c r="G73" s="44" t="s">
        <v>365</v>
      </c>
      <c r="H73" s="256">
        <v>279.3</v>
      </c>
      <c r="I73" s="256"/>
      <c r="J73" s="256">
        <v>530.89</v>
      </c>
      <c r="K73" s="256"/>
      <c r="L73" s="257" t="s">
        <v>469</v>
      </c>
      <c r="M73" s="257"/>
      <c r="N73" s="45">
        <v>146</v>
      </c>
      <c r="O73" s="256">
        <f>N73/H73*100</f>
        <v>52.273540995345499</v>
      </c>
      <c r="P73" s="256"/>
      <c r="Q73" s="257" t="s">
        <v>423</v>
      </c>
      <c r="R73" s="257"/>
    </row>
    <row r="74" spans="1:18" ht="15" customHeight="1" x14ac:dyDescent="0.25">
      <c r="A74" s="39"/>
      <c r="B74" s="44" t="s">
        <v>539</v>
      </c>
      <c r="C74" s="262" t="s">
        <v>223</v>
      </c>
      <c r="D74" s="262"/>
      <c r="E74" s="262"/>
      <c r="F74" s="262"/>
      <c r="G74" s="44" t="s">
        <v>365</v>
      </c>
      <c r="H74" s="256">
        <v>99.54</v>
      </c>
      <c r="I74" s="256"/>
      <c r="J74" s="256">
        <v>265.45</v>
      </c>
      <c r="K74" s="256"/>
      <c r="L74" s="257" t="s">
        <v>188</v>
      </c>
      <c r="M74" s="257"/>
      <c r="N74" s="45">
        <v>106</v>
      </c>
      <c r="O74" s="256">
        <f>N74/H74*100</f>
        <v>106.48985332529635</v>
      </c>
      <c r="P74" s="256"/>
      <c r="Q74" s="257" t="s">
        <v>540</v>
      </c>
      <c r="R74" s="257"/>
    </row>
    <row r="75" spans="1:18" ht="15" customHeight="1" x14ac:dyDescent="0.25">
      <c r="A75" s="39"/>
      <c r="B75" s="44" t="s">
        <v>541</v>
      </c>
      <c r="C75" s="255" t="s">
        <v>542</v>
      </c>
      <c r="D75" s="255"/>
      <c r="E75" s="255"/>
      <c r="F75" s="255"/>
      <c r="G75" s="44" t="s">
        <v>365</v>
      </c>
      <c r="H75" s="256">
        <v>0</v>
      </c>
      <c r="I75" s="256"/>
      <c r="J75" s="256">
        <v>66.36</v>
      </c>
      <c r="K75" s="256"/>
      <c r="L75" s="257" t="s">
        <v>262</v>
      </c>
      <c r="M75" s="257"/>
      <c r="N75" s="45">
        <v>0</v>
      </c>
      <c r="O75" s="256">
        <v>0</v>
      </c>
      <c r="P75" s="256"/>
      <c r="Q75" s="257" t="s">
        <v>90</v>
      </c>
      <c r="R75" s="257"/>
    </row>
    <row r="76" spans="1:18" ht="15" customHeight="1" x14ac:dyDescent="0.25">
      <c r="A76" s="39"/>
      <c r="B76" s="44" t="s">
        <v>441</v>
      </c>
      <c r="C76" s="255" t="s">
        <v>442</v>
      </c>
      <c r="D76" s="255"/>
      <c r="E76" s="255"/>
      <c r="F76" s="255"/>
      <c r="G76" s="44" t="s">
        <v>365</v>
      </c>
      <c r="H76" s="256">
        <v>336.88</v>
      </c>
      <c r="I76" s="256"/>
      <c r="J76" s="256">
        <v>336.85</v>
      </c>
      <c r="K76" s="256"/>
      <c r="L76" s="257" t="s">
        <v>543</v>
      </c>
      <c r="M76" s="257"/>
      <c r="N76" s="45">
        <v>0</v>
      </c>
      <c r="O76" s="256">
        <v>0</v>
      </c>
      <c r="P76" s="256"/>
      <c r="Q76" s="257" t="s">
        <v>90</v>
      </c>
      <c r="R76" s="257"/>
    </row>
    <row r="77" spans="1:18" ht="15" customHeight="1" x14ac:dyDescent="0.25">
      <c r="A77" s="39"/>
      <c r="B77" s="44" t="s">
        <v>544</v>
      </c>
      <c r="C77" s="262" t="s">
        <v>545</v>
      </c>
      <c r="D77" s="262"/>
      <c r="E77" s="262"/>
      <c r="F77" s="262"/>
      <c r="G77" s="44" t="s">
        <v>365</v>
      </c>
      <c r="H77" s="256">
        <v>175.26</v>
      </c>
      <c r="I77" s="256"/>
      <c r="J77" s="256">
        <v>265.45</v>
      </c>
      <c r="K77" s="256"/>
      <c r="L77" s="257" t="s">
        <v>188</v>
      </c>
      <c r="M77" s="257"/>
      <c r="N77" s="45">
        <v>354.42</v>
      </c>
      <c r="O77" s="256">
        <f>N77/H77*100</f>
        <v>202.22526532009587</v>
      </c>
      <c r="P77" s="256"/>
      <c r="Q77" s="257" t="s">
        <v>236</v>
      </c>
      <c r="R77" s="257"/>
    </row>
    <row r="78" spans="1:18" ht="15" customHeight="1" x14ac:dyDescent="0.25">
      <c r="A78" s="39"/>
      <c r="B78" s="44" t="s">
        <v>546</v>
      </c>
      <c r="C78" s="262" t="s">
        <v>238</v>
      </c>
      <c r="D78" s="262"/>
      <c r="E78" s="262"/>
      <c r="F78" s="262"/>
      <c r="G78" s="44" t="s">
        <v>365</v>
      </c>
      <c r="H78" s="256">
        <v>963.24</v>
      </c>
      <c r="I78" s="256"/>
      <c r="J78" s="256">
        <v>1592.67</v>
      </c>
      <c r="K78" s="256"/>
      <c r="L78" s="257" t="s">
        <v>239</v>
      </c>
      <c r="M78" s="257"/>
      <c r="N78" s="45">
        <v>202.47</v>
      </c>
      <c r="O78" s="256">
        <f>N78/H78*100</f>
        <v>21.019683567958143</v>
      </c>
      <c r="P78" s="256"/>
      <c r="Q78" s="257" t="s">
        <v>240</v>
      </c>
      <c r="R78" s="257"/>
    </row>
    <row r="79" spans="1:18" ht="15" customHeight="1" x14ac:dyDescent="0.25">
      <c r="A79" s="39"/>
      <c r="B79" s="44" t="s">
        <v>547</v>
      </c>
      <c r="C79" s="262" t="s">
        <v>548</v>
      </c>
      <c r="D79" s="262"/>
      <c r="E79" s="262"/>
      <c r="F79" s="262"/>
      <c r="G79" s="44" t="s">
        <v>365</v>
      </c>
      <c r="H79" s="256">
        <v>73.66</v>
      </c>
      <c r="I79" s="256"/>
      <c r="J79" s="256">
        <v>147.32</v>
      </c>
      <c r="K79" s="256"/>
      <c r="L79" s="257" t="s">
        <v>243</v>
      </c>
      <c r="M79" s="257"/>
      <c r="N79" s="45">
        <v>73.66</v>
      </c>
      <c r="O79" s="256">
        <f>N79/H79*100</f>
        <v>100</v>
      </c>
      <c r="P79" s="256"/>
      <c r="Q79" s="257" t="s">
        <v>244</v>
      </c>
      <c r="R79" s="257"/>
    </row>
    <row r="80" spans="1:18" ht="15" customHeight="1" x14ac:dyDescent="0.25">
      <c r="A80" s="39"/>
      <c r="B80" s="44" t="s">
        <v>549</v>
      </c>
      <c r="C80" s="262" t="s">
        <v>550</v>
      </c>
      <c r="D80" s="262"/>
      <c r="E80" s="262"/>
      <c r="F80" s="262"/>
      <c r="G80" s="44" t="s">
        <v>365</v>
      </c>
      <c r="H80" s="256">
        <v>0</v>
      </c>
      <c r="I80" s="256"/>
      <c r="J80" s="256">
        <v>0</v>
      </c>
      <c r="K80" s="256"/>
      <c r="L80" s="257" t="s">
        <v>43</v>
      </c>
      <c r="M80" s="257"/>
      <c r="N80" s="45">
        <v>33.18</v>
      </c>
      <c r="O80" s="256">
        <v>0</v>
      </c>
      <c r="P80" s="256"/>
      <c r="Q80" s="257" t="s">
        <v>90</v>
      </c>
      <c r="R80" s="257"/>
    </row>
    <row r="81" spans="1:18" ht="15" customHeight="1" x14ac:dyDescent="0.25">
      <c r="A81" s="39"/>
      <c r="B81" s="44" t="s">
        <v>551</v>
      </c>
      <c r="C81" s="255" t="s">
        <v>552</v>
      </c>
      <c r="D81" s="255"/>
      <c r="E81" s="255"/>
      <c r="F81" s="255"/>
      <c r="G81" s="44" t="s">
        <v>365</v>
      </c>
      <c r="H81" s="256">
        <v>0</v>
      </c>
      <c r="I81" s="256"/>
      <c r="J81" s="256">
        <v>39.82</v>
      </c>
      <c r="K81" s="256"/>
      <c r="L81" s="257" t="s">
        <v>503</v>
      </c>
      <c r="M81" s="257"/>
      <c r="N81" s="45">
        <v>182.8</v>
      </c>
      <c r="O81" s="256">
        <v>0</v>
      </c>
      <c r="P81" s="256"/>
      <c r="Q81" s="257" t="s">
        <v>553</v>
      </c>
      <c r="R81" s="257"/>
    </row>
    <row r="82" spans="1:18" ht="15" customHeight="1" x14ac:dyDescent="0.25">
      <c r="A82" s="39"/>
      <c r="B82" s="44" t="s">
        <v>554</v>
      </c>
      <c r="C82" s="262" t="s">
        <v>555</v>
      </c>
      <c r="D82" s="262"/>
      <c r="E82" s="262"/>
      <c r="F82" s="262"/>
      <c r="G82" s="52" t="s">
        <v>365</v>
      </c>
      <c r="H82" s="256">
        <v>0</v>
      </c>
      <c r="I82" s="256"/>
      <c r="J82" s="256">
        <v>78.7</v>
      </c>
      <c r="K82" s="256"/>
      <c r="L82" s="257" t="s">
        <v>556</v>
      </c>
      <c r="M82" s="257"/>
      <c r="N82" s="45">
        <v>0</v>
      </c>
      <c r="O82" s="256">
        <v>0</v>
      </c>
      <c r="P82" s="256"/>
      <c r="Q82" s="257" t="s">
        <v>90</v>
      </c>
      <c r="R82" s="257"/>
    </row>
    <row r="83" spans="1:18" ht="15" customHeight="1" x14ac:dyDescent="0.25">
      <c r="A83" s="39"/>
      <c r="B83" s="44" t="s">
        <v>557</v>
      </c>
      <c r="C83" s="255" t="s">
        <v>558</v>
      </c>
      <c r="D83" s="255"/>
      <c r="E83" s="255"/>
      <c r="F83" s="255"/>
      <c r="G83" s="44" t="s">
        <v>365</v>
      </c>
      <c r="H83" s="256">
        <v>18.97</v>
      </c>
      <c r="I83" s="256"/>
      <c r="J83" s="256">
        <v>66.36</v>
      </c>
      <c r="K83" s="256"/>
      <c r="L83" s="257" t="s">
        <v>262</v>
      </c>
      <c r="M83" s="257"/>
      <c r="N83" s="45">
        <v>0</v>
      </c>
      <c r="O83" s="256">
        <v>0</v>
      </c>
      <c r="P83" s="256"/>
      <c r="Q83" s="257" t="s">
        <v>90</v>
      </c>
      <c r="R83" s="257"/>
    </row>
    <row r="84" spans="1:18" ht="15" customHeight="1" x14ac:dyDescent="0.25">
      <c r="A84" s="39"/>
      <c r="B84" s="44" t="s">
        <v>559</v>
      </c>
      <c r="C84" s="262" t="s">
        <v>560</v>
      </c>
      <c r="D84" s="262"/>
      <c r="E84" s="262"/>
      <c r="F84" s="262"/>
      <c r="G84" s="52" t="s">
        <v>365</v>
      </c>
      <c r="H84" s="256">
        <v>323.04000000000002</v>
      </c>
      <c r="I84" s="256"/>
      <c r="J84" s="256">
        <v>730.37</v>
      </c>
      <c r="K84" s="256"/>
      <c r="L84" s="257" t="s">
        <v>271</v>
      </c>
      <c r="M84" s="257"/>
      <c r="N84" s="45">
        <v>307.68</v>
      </c>
      <c r="O84" s="256">
        <f>N84/H84*100</f>
        <v>95.245170876671608</v>
      </c>
      <c r="P84" s="256"/>
      <c r="Q84" s="257" t="s">
        <v>272</v>
      </c>
      <c r="R84" s="257"/>
    </row>
    <row r="85" spans="1:18" ht="15" customHeight="1" x14ac:dyDescent="0.25">
      <c r="A85" s="39"/>
      <c r="B85" s="44" t="s">
        <v>561</v>
      </c>
      <c r="C85" s="262" t="s">
        <v>562</v>
      </c>
      <c r="D85" s="262"/>
      <c r="E85" s="262"/>
      <c r="F85" s="262"/>
      <c r="G85" s="44" t="s">
        <v>365</v>
      </c>
      <c r="H85" s="256">
        <v>0</v>
      </c>
      <c r="I85" s="256"/>
      <c r="J85" s="256">
        <v>1.99</v>
      </c>
      <c r="K85" s="256"/>
      <c r="L85" s="257" t="s">
        <v>275</v>
      </c>
      <c r="M85" s="257"/>
      <c r="N85" s="45">
        <v>0</v>
      </c>
      <c r="O85" s="256">
        <v>0</v>
      </c>
      <c r="P85" s="256"/>
      <c r="Q85" s="257" t="s">
        <v>90</v>
      </c>
      <c r="R85" s="257"/>
    </row>
    <row r="86" spans="1:18" ht="15" customHeight="1" x14ac:dyDescent="0.25">
      <c r="A86" s="39"/>
      <c r="B86" s="44" t="s">
        <v>445</v>
      </c>
      <c r="C86" s="262" t="s">
        <v>446</v>
      </c>
      <c r="D86" s="262"/>
      <c r="E86" s="262"/>
      <c r="F86" s="262"/>
      <c r="G86" s="44" t="s">
        <v>365</v>
      </c>
      <c r="H86" s="256">
        <v>0</v>
      </c>
      <c r="I86" s="256"/>
      <c r="J86" s="256">
        <v>3.98</v>
      </c>
      <c r="K86" s="256"/>
      <c r="L86" s="257" t="s">
        <v>563</v>
      </c>
      <c r="M86" s="257"/>
      <c r="N86" s="45">
        <v>0</v>
      </c>
      <c r="O86" s="256">
        <v>0</v>
      </c>
      <c r="P86" s="256"/>
      <c r="Q86" s="257" t="s">
        <v>90</v>
      </c>
      <c r="R86" s="257"/>
    </row>
    <row r="87" spans="1:18" ht="15" customHeight="1" x14ac:dyDescent="0.25">
      <c r="A87" s="39"/>
      <c r="B87" s="44" t="s">
        <v>564</v>
      </c>
      <c r="C87" s="255" t="s">
        <v>565</v>
      </c>
      <c r="D87" s="255"/>
      <c r="E87" s="255"/>
      <c r="F87" s="255"/>
      <c r="G87" s="44" t="s">
        <v>365</v>
      </c>
      <c r="H87" s="256">
        <v>0</v>
      </c>
      <c r="I87" s="256"/>
      <c r="J87" s="256">
        <v>199.08</v>
      </c>
      <c r="K87" s="256"/>
      <c r="L87" s="257" t="s">
        <v>370</v>
      </c>
      <c r="M87" s="257"/>
      <c r="N87" s="45">
        <v>0</v>
      </c>
      <c r="O87" s="256">
        <v>0</v>
      </c>
      <c r="P87" s="256"/>
      <c r="Q87" s="257" t="s">
        <v>90</v>
      </c>
      <c r="R87" s="257"/>
    </row>
    <row r="88" spans="1:18" ht="15" customHeight="1" x14ac:dyDescent="0.25">
      <c r="A88" s="39"/>
      <c r="B88" s="44" t="s">
        <v>566</v>
      </c>
      <c r="C88" s="262" t="s">
        <v>567</v>
      </c>
      <c r="D88" s="262"/>
      <c r="E88" s="262"/>
      <c r="F88" s="262"/>
      <c r="G88" s="44" t="s">
        <v>365</v>
      </c>
      <c r="H88" s="256">
        <v>0</v>
      </c>
      <c r="I88" s="256"/>
      <c r="J88" s="256">
        <v>0</v>
      </c>
      <c r="K88" s="256"/>
      <c r="L88" s="257" t="s">
        <v>43</v>
      </c>
      <c r="M88" s="257"/>
      <c r="N88" s="45">
        <v>849.67</v>
      </c>
      <c r="O88" s="256">
        <v>0</v>
      </c>
      <c r="P88" s="256"/>
      <c r="Q88" s="257" t="s">
        <v>90</v>
      </c>
      <c r="R88" s="257"/>
    </row>
    <row r="89" spans="1:18" ht="15" customHeight="1" x14ac:dyDescent="0.25">
      <c r="A89" s="39"/>
      <c r="B89" s="39"/>
      <c r="C89" s="39"/>
      <c r="D89" s="39"/>
      <c r="E89" s="259" t="s">
        <v>317</v>
      </c>
      <c r="F89" s="259"/>
      <c r="G89" s="259"/>
      <c r="H89" s="260">
        <f>H38+H39+H40+H41+H42+H43+H44+H45+H46+H47+H48+H49+H50+H51+H52+H53+H54+H55+H56+H57+H58+H59+H60+H61+H62+H63+H64+H65+H66+H67+H68+H69+H70+H71+H72+H73+H74+H75+H76+H77+H78+H79+H80+H81+H82+H83+H84+H85+H86+H87+H88</f>
        <v>32374.550000000003</v>
      </c>
      <c r="I89" s="260"/>
      <c r="J89" s="260">
        <v>51910.41</v>
      </c>
      <c r="K89" s="260"/>
      <c r="L89" s="261" t="s">
        <v>327</v>
      </c>
      <c r="M89" s="261"/>
      <c r="N89" s="40">
        <v>20616.3</v>
      </c>
      <c r="O89" s="260">
        <f>N89/H89*100</f>
        <v>63.680576255113962</v>
      </c>
      <c r="P89" s="260"/>
      <c r="Q89" s="260">
        <v>39.71515539946612</v>
      </c>
      <c r="R89" s="260"/>
    </row>
    <row r="90" spans="1:18" ht="15" customHeight="1" x14ac:dyDescent="0.25">
      <c r="A90" s="263" t="s">
        <v>568</v>
      </c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</row>
    <row r="91" spans="1:18" ht="15" customHeight="1" x14ac:dyDescent="0.25">
      <c r="A91" s="39"/>
      <c r="B91" s="44" t="s">
        <v>363</v>
      </c>
      <c r="C91" s="262" t="s">
        <v>364</v>
      </c>
      <c r="D91" s="262"/>
      <c r="E91" s="262"/>
      <c r="F91" s="262"/>
      <c r="G91" s="44" t="s">
        <v>365</v>
      </c>
      <c r="H91" s="256">
        <v>3613.56</v>
      </c>
      <c r="I91" s="256"/>
      <c r="J91" s="264">
        <v>6775.5</v>
      </c>
      <c r="K91" s="265"/>
      <c r="L91" s="257" t="s">
        <v>569</v>
      </c>
      <c r="M91" s="257"/>
      <c r="N91" s="45">
        <v>0</v>
      </c>
      <c r="O91" s="256">
        <v>0</v>
      </c>
      <c r="P91" s="256"/>
      <c r="Q91" s="257" t="s">
        <v>90</v>
      </c>
      <c r="R91" s="257"/>
    </row>
    <row r="92" spans="1:18" ht="15" customHeight="1" x14ac:dyDescent="0.25">
      <c r="A92" s="39"/>
      <c r="B92" s="46">
        <v>313110</v>
      </c>
      <c r="C92" s="255" t="s">
        <v>381</v>
      </c>
      <c r="D92" s="255"/>
      <c r="E92" s="255"/>
      <c r="F92" s="255"/>
      <c r="G92" s="53"/>
      <c r="H92" s="264">
        <v>903.39</v>
      </c>
      <c r="I92" s="265"/>
      <c r="J92" s="264">
        <v>0</v>
      </c>
      <c r="K92" s="265"/>
      <c r="L92" s="264">
        <v>0</v>
      </c>
      <c r="M92" s="265"/>
      <c r="N92" s="45">
        <v>0</v>
      </c>
      <c r="O92" s="264">
        <v>0</v>
      </c>
      <c r="P92" s="265"/>
      <c r="Q92" s="264">
        <v>0</v>
      </c>
      <c r="R92" s="265"/>
    </row>
    <row r="93" spans="1:18" ht="15" customHeight="1" x14ac:dyDescent="0.25">
      <c r="A93" s="39"/>
      <c r="B93" s="44" t="s">
        <v>383</v>
      </c>
      <c r="C93" s="255" t="s">
        <v>382</v>
      </c>
      <c r="D93" s="255"/>
      <c r="E93" s="255"/>
      <c r="F93" s="255"/>
      <c r="G93" s="44" t="s">
        <v>365</v>
      </c>
      <c r="H93" s="256">
        <v>745.3</v>
      </c>
      <c r="I93" s="256"/>
      <c r="J93" s="256">
        <v>1117.92</v>
      </c>
      <c r="K93" s="256"/>
      <c r="L93" s="257" t="s">
        <v>570</v>
      </c>
      <c r="M93" s="257"/>
      <c r="N93" s="45">
        <v>0</v>
      </c>
      <c r="O93" s="256">
        <v>0</v>
      </c>
      <c r="P93" s="256"/>
      <c r="Q93" s="257" t="s">
        <v>90</v>
      </c>
      <c r="R93" s="257"/>
    </row>
    <row r="94" spans="1:18" ht="15" customHeight="1" x14ac:dyDescent="0.25">
      <c r="A94" s="39"/>
      <c r="B94" s="44" t="s">
        <v>386</v>
      </c>
      <c r="C94" s="262" t="s">
        <v>387</v>
      </c>
      <c r="D94" s="262"/>
      <c r="E94" s="262"/>
      <c r="F94" s="262"/>
      <c r="G94" s="44" t="s">
        <v>365</v>
      </c>
      <c r="H94" s="256">
        <v>449.93</v>
      </c>
      <c r="I94" s="256"/>
      <c r="J94" s="256">
        <v>674.9</v>
      </c>
      <c r="K94" s="256"/>
      <c r="L94" s="257" t="s">
        <v>571</v>
      </c>
      <c r="M94" s="257"/>
      <c r="N94" s="45">
        <v>0</v>
      </c>
      <c r="O94" s="256">
        <v>0</v>
      </c>
      <c r="P94" s="256"/>
      <c r="Q94" s="257" t="s">
        <v>90</v>
      </c>
      <c r="R94" s="257"/>
    </row>
    <row r="95" spans="1:18" ht="15" customHeight="1" x14ac:dyDescent="0.25">
      <c r="A95" s="39"/>
      <c r="B95" s="39"/>
      <c r="C95" s="39"/>
      <c r="D95" s="39"/>
      <c r="E95" s="259" t="s">
        <v>317</v>
      </c>
      <c r="F95" s="259"/>
      <c r="G95" s="259"/>
      <c r="H95" s="260">
        <f>H91+H92+H93+H94</f>
        <v>5712.18</v>
      </c>
      <c r="I95" s="260"/>
      <c r="J95" s="260">
        <v>8568.32</v>
      </c>
      <c r="K95" s="260"/>
      <c r="L95" s="261" t="s">
        <v>334</v>
      </c>
      <c r="M95" s="261"/>
      <c r="N95" s="40">
        <v>0</v>
      </c>
      <c r="O95" s="260">
        <v>0</v>
      </c>
      <c r="P95" s="260"/>
      <c r="Q95" s="260">
        <v>0</v>
      </c>
      <c r="R95" s="260"/>
    </row>
    <row r="96" spans="1:18" ht="15" customHeight="1" x14ac:dyDescent="0.25">
      <c r="A96" s="263" t="s">
        <v>572</v>
      </c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</row>
    <row r="97" spans="1:18" ht="15" customHeight="1" x14ac:dyDescent="0.25">
      <c r="A97" s="39"/>
      <c r="B97" s="44" t="s">
        <v>478</v>
      </c>
      <c r="C97" s="262" t="s">
        <v>479</v>
      </c>
      <c r="D97" s="262"/>
      <c r="E97" s="262"/>
      <c r="F97" s="262"/>
      <c r="G97" s="44" t="s">
        <v>365</v>
      </c>
      <c r="H97" s="256">
        <v>282.04000000000002</v>
      </c>
      <c r="I97" s="256"/>
      <c r="J97" s="256">
        <v>123.17</v>
      </c>
      <c r="K97" s="256"/>
      <c r="L97" s="257" t="s">
        <v>573</v>
      </c>
      <c r="M97" s="257"/>
      <c r="N97" s="45">
        <v>0</v>
      </c>
      <c r="O97" s="256">
        <v>0</v>
      </c>
      <c r="P97" s="256"/>
      <c r="Q97" s="257" t="s">
        <v>90</v>
      </c>
      <c r="R97" s="257"/>
    </row>
    <row r="98" spans="1:18" ht="15" customHeight="1" x14ac:dyDescent="0.25">
      <c r="A98" s="39"/>
      <c r="B98" s="44" t="s">
        <v>488</v>
      </c>
      <c r="C98" s="255" t="s">
        <v>489</v>
      </c>
      <c r="D98" s="255"/>
      <c r="E98" s="255"/>
      <c r="F98" s="255"/>
      <c r="G98" s="44" t="s">
        <v>365</v>
      </c>
      <c r="H98" s="256">
        <v>0</v>
      </c>
      <c r="I98" s="256"/>
      <c r="J98" s="256">
        <v>22.3</v>
      </c>
      <c r="K98" s="256"/>
      <c r="L98" s="257" t="s">
        <v>574</v>
      </c>
      <c r="M98" s="257"/>
      <c r="N98" s="45">
        <v>19.899999999999999</v>
      </c>
      <c r="O98" s="256">
        <v>0</v>
      </c>
      <c r="P98" s="256"/>
      <c r="Q98" s="257" t="s">
        <v>575</v>
      </c>
      <c r="R98" s="257"/>
    </row>
    <row r="99" spans="1:18" ht="15" customHeight="1" x14ac:dyDescent="0.25">
      <c r="A99" s="39"/>
      <c r="B99" s="44" t="s">
        <v>397</v>
      </c>
      <c r="C99" s="262" t="s">
        <v>398</v>
      </c>
      <c r="D99" s="262"/>
      <c r="E99" s="262"/>
      <c r="F99" s="262"/>
      <c r="G99" s="44" t="s">
        <v>365</v>
      </c>
      <c r="H99" s="256">
        <v>195.77</v>
      </c>
      <c r="I99" s="256"/>
      <c r="J99" s="256">
        <v>1447.21</v>
      </c>
      <c r="K99" s="256"/>
      <c r="L99" s="257" t="s">
        <v>576</v>
      </c>
      <c r="M99" s="257"/>
      <c r="N99" s="45">
        <v>856.97</v>
      </c>
      <c r="O99" s="256">
        <f>N99/H99*100</f>
        <v>437.74327016396796</v>
      </c>
      <c r="P99" s="256"/>
      <c r="Q99" s="257" t="s">
        <v>577</v>
      </c>
      <c r="R99" s="257"/>
    </row>
    <row r="100" spans="1:18" ht="15" customHeight="1" x14ac:dyDescent="0.25">
      <c r="A100" s="39"/>
      <c r="B100" s="39"/>
      <c r="C100" s="39"/>
      <c r="D100" s="39"/>
      <c r="E100" s="259" t="s">
        <v>317</v>
      </c>
      <c r="F100" s="259"/>
      <c r="G100" s="259"/>
      <c r="H100" s="260">
        <f>H97+H99</f>
        <v>477.81000000000006</v>
      </c>
      <c r="I100" s="260"/>
      <c r="J100" s="260">
        <v>1592.68</v>
      </c>
      <c r="K100" s="260"/>
      <c r="L100" s="261" t="s">
        <v>40</v>
      </c>
      <c r="M100" s="261"/>
      <c r="N100" s="40">
        <v>876.87</v>
      </c>
      <c r="O100" s="260">
        <f>N100/H100*100</f>
        <v>183.51855339988697</v>
      </c>
      <c r="P100" s="260"/>
      <c r="Q100" s="260">
        <v>55.056257377502071</v>
      </c>
      <c r="R100" s="260"/>
    </row>
    <row r="101" spans="1:18" ht="15" customHeight="1" x14ac:dyDescent="0.25">
      <c r="A101" s="263" t="s">
        <v>578</v>
      </c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</row>
    <row r="102" spans="1:18" ht="15" customHeight="1" x14ac:dyDescent="0.25">
      <c r="A102" s="39"/>
      <c r="B102" s="44" t="s">
        <v>405</v>
      </c>
      <c r="C102" s="262" t="s">
        <v>406</v>
      </c>
      <c r="D102" s="262"/>
      <c r="E102" s="262"/>
      <c r="F102" s="262"/>
      <c r="G102" s="44" t="s">
        <v>365</v>
      </c>
      <c r="H102" s="256">
        <v>0</v>
      </c>
      <c r="I102" s="256"/>
      <c r="J102" s="256">
        <v>306.58999999999997</v>
      </c>
      <c r="K102" s="256"/>
      <c r="L102" s="257" t="s">
        <v>579</v>
      </c>
      <c r="M102" s="257"/>
      <c r="N102" s="45">
        <v>0</v>
      </c>
      <c r="O102" s="256">
        <v>0</v>
      </c>
      <c r="P102" s="256"/>
      <c r="Q102" s="257" t="s">
        <v>90</v>
      </c>
      <c r="R102" s="257"/>
    </row>
    <row r="103" spans="1:18" ht="15" customHeight="1" x14ac:dyDescent="0.25">
      <c r="A103" s="39"/>
      <c r="B103" s="44" t="s">
        <v>455</v>
      </c>
      <c r="C103" s="262" t="s">
        <v>456</v>
      </c>
      <c r="D103" s="262"/>
      <c r="E103" s="262"/>
      <c r="F103" s="262"/>
      <c r="G103" s="44" t="s">
        <v>365</v>
      </c>
      <c r="H103" s="256">
        <v>0</v>
      </c>
      <c r="I103" s="256"/>
      <c r="J103" s="256">
        <v>357.02</v>
      </c>
      <c r="K103" s="256"/>
      <c r="L103" s="257" t="s">
        <v>580</v>
      </c>
      <c r="M103" s="257"/>
      <c r="N103" s="45">
        <v>0</v>
      </c>
      <c r="O103" s="256">
        <v>0</v>
      </c>
      <c r="P103" s="256"/>
      <c r="Q103" s="257" t="s">
        <v>90</v>
      </c>
      <c r="R103" s="257"/>
    </row>
    <row r="104" spans="1:18" ht="15" customHeight="1" x14ac:dyDescent="0.25">
      <c r="A104" s="39"/>
      <c r="B104" s="39"/>
      <c r="C104" s="39"/>
      <c r="D104" s="39"/>
      <c r="E104" s="259" t="s">
        <v>317</v>
      </c>
      <c r="F104" s="259"/>
      <c r="G104" s="259"/>
      <c r="H104" s="260">
        <v>0</v>
      </c>
      <c r="I104" s="260"/>
      <c r="J104" s="260">
        <v>663.61</v>
      </c>
      <c r="K104" s="260"/>
      <c r="L104" s="261" t="s">
        <v>89</v>
      </c>
      <c r="M104" s="261"/>
      <c r="N104" s="40">
        <v>0</v>
      </c>
      <c r="O104" s="260">
        <v>0</v>
      </c>
      <c r="P104" s="260"/>
      <c r="Q104" s="260">
        <v>0</v>
      </c>
      <c r="R104" s="260"/>
    </row>
    <row r="105" spans="1:18" ht="15" customHeight="1" x14ac:dyDescent="0.25">
      <c r="A105" s="39"/>
      <c r="B105" s="258" t="s">
        <v>341</v>
      </c>
      <c r="C105" s="258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 x14ac:dyDescent="0.25">
      <c r="A106" s="39"/>
      <c r="B106" s="255" t="s">
        <v>342</v>
      </c>
      <c r="C106" s="255"/>
      <c r="D106" s="255"/>
      <c r="E106" s="255"/>
      <c r="F106" s="255"/>
      <c r="G106" s="255"/>
      <c r="H106" s="256">
        <f>H36</f>
        <v>100854.42</v>
      </c>
      <c r="I106" s="256"/>
      <c r="J106" s="256">
        <v>233573.14</v>
      </c>
      <c r="K106" s="256"/>
      <c r="L106" s="257" t="s">
        <v>318</v>
      </c>
      <c r="M106" s="257"/>
      <c r="N106" s="45">
        <v>135480.28</v>
      </c>
      <c r="O106" s="256">
        <f>N106/H106*100</f>
        <v>134.33251611580334</v>
      </c>
      <c r="P106" s="256"/>
      <c r="Q106" s="257" t="s">
        <v>581</v>
      </c>
      <c r="R106" s="257"/>
    </row>
    <row r="107" spans="1:18" ht="15" customHeight="1" x14ac:dyDescent="0.25">
      <c r="A107" s="39"/>
      <c r="B107" s="255" t="s">
        <v>343</v>
      </c>
      <c r="C107" s="255"/>
      <c r="D107" s="255"/>
      <c r="E107" s="255"/>
      <c r="F107" s="255"/>
      <c r="G107" s="255"/>
      <c r="H107" s="256">
        <f>H89</f>
        <v>32374.550000000003</v>
      </c>
      <c r="I107" s="256"/>
      <c r="J107" s="256">
        <v>51910.41</v>
      </c>
      <c r="K107" s="256"/>
      <c r="L107" s="257" t="s">
        <v>327</v>
      </c>
      <c r="M107" s="257"/>
      <c r="N107" s="45">
        <v>20616.3</v>
      </c>
      <c r="O107" s="256">
        <f t="shared" ref="O107:O109" si="1">N107/H107*100</f>
        <v>63.680576255113962</v>
      </c>
      <c r="P107" s="256"/>
      <c r="Q107" s="257" t="s">
        <v>582</v>
      </c>
      <c r="R107" s="257"/>
    </row>
    <row r="108" spans="1:18" ht="15" customHeight="1" x14ac:dyDescent="0.25">
      <c r="A108" s="39"/>
      <c r="B108" s="255" t="s">
        <v>345</v>
      </c>
      <c r="C108" s="255"/>
      <c r="D108" s="255"/>
      <c r="E108" s="255"/>
      <c r="F108" s="255"/>
      <c r="G108" s="255"/>
      <c r="H108" s="256">
        <f>H95</f>
        <v>5712.18</v>
      </c>
      <c r="I108" s="256"/>
      <c r="J108" s="256">
        <v>8568.32</v>
      </c>
      <c r="K108" s="256"/>
      <c r="L108" s="257" t="s">
        <v>334</v>
      </c>
      <c r="M108" s="257"/>
      <c r="N108" s="45">
        <v>0</v>
      </c>
      <c r="O108" s="256">
        <f t="shared" si="1"/>
        <v>0</v>
      </c>
      <c r="P108" s="256"/>
      <c r="Q108" s="257" t="s">
        <v>90</v>
      </c>
      <c r="R108" s="257"/>
    </row>
    <row r="109" spans="1:18" ht="15" customHeight="1" x14ac:dyDescent="0.25">
      <c r="A109" s="39"/>
      <c r="B109" s="255" t="s">
        <v>346</v>
      </c>
      <c r="C109" s="255"/>
      <c r="D109" s="255"/>
      <c r="E109" s="255"/>
      <c r="F109" s="255"/>
      <c r="G109" s="255"/>
      <c r="H109" s="256">
        <f>H100</f>
        <v>477.81000000000006</v>
      </c>
      <c r="I109" s="256"/>
      <c r="J109" s="256">
        <v>1592.68</v>
      </c>
      <c r="K109" s="256"/>
      <c r="L109" s="257" t="s">
        <v>40</v>
      </c>
      <c r="M109" s="257"/>
      <c r="N109" s="45">
        <v>876.87</v>
      </c>
      <c r="O109" s="256">
        <f t="shared" si="1"/>
        <v>183.51855339988697</v>
      </c>
      <c r="P109" s="256"/>
      <c r="Q109" s="257" t="s">
        <v>41</v>
      </c>
      <c r="R109" s="257"/>
    </row>
    <row r="110" spans="1:18" ht="15" customHeight="1" x14ac:dyDescent="0.25">
      <c r="A110" s="39"/>
      <c r="B110" s="255" t="s">
        <v>347</v>
      </c>
      <c r="C110" s="255"/>
      <c r="D110" s="255"/>
      <c r="E110" s="255"/>
      <c r="F110" s="255"/>
      <c r="G110" s="255"/>
      <c r="H110" s="256">
        <f>H104</f>
        <v>0</v>
      </c>
      <c r="I110" s="256"/>
      <c r="J110" s="256">
        <v>663.61</v>
      </c>
      <c r="K110" s="256"/>
      <c r="L110" s="257" t="s">
        <v>89</v>
      </c>
      <c r="M110" s="257"/>
      <c r="N110" s="45">
        <v>0</v>
      </c>
      <c r="O110" s="256">
        <v>0</v>
      </c>
      <c r="P110" s="256"/>
      <c r="Q110" s="257" t="s">
        <v>90</v>
      </c>
      <c r="R110" s="257"/>
    </row>
    <row r="111" spans="1:18" ht="1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</row>
    <row r="112" spans="1:18" ht="15" customHeight="1" x14ac:dyDescent="0.25">
      <c r="A112" s="39"/>
      <c r="B112" s="255" t="s">
        <v>348</v>
      </c>
      <c r="C112" s="255"/>
      <c r="D112" s="255"/>
      <c r="E112" s="255"/>
      <c r="F112" s="255"/>
      <c r="G112" s="255"/>
      <c r="H112" s="256">
        <f>H106</f>
        <v>100854.42</v>
      </c>
      <c r="I112" s="256"/>
      <c r="J112" s="256">
        <v>233573.14</v>
      </c>
      <c r="K112" s="256"/>
      <c r="L112" s="257" t="s">
        <v>583</v>
      </c>
      <c r="M112" s="257"/>
      <c r="N112" s="45">
        <v>135480.28</v>
      </c>
      <c r="O112" s="256">
        <f>N112/H112*100</f>
        <v>134.33251611580334</v>
      </c>
      <c r="P112" s="256"/>
      <c r="Q112" s="256">
        <v>58.003364599200061</v>
      </c>
      <c r="R112" s="256"/>
    </row>
    <row r="113" spans="1:18" ht="15" customHeight="1" x14ac:dyDescent="0.25">
      <c r="A113" s="39"/>
      <c r="B113" s="255" t="s">
        <v>349</v>
      </c>
      <c r="C113" s="255"/>
      <c r="D113" s="255"/>
      <c r="E113" s="255"/>
      <c r="F113" s="255"/>
      <c r="G113" s="255"/>
      <c r="H113" s="256">
        <f>H107</f>
        <v>32374.550000000003</v>
      </c>
      <c r="I113" s="256"/>
      <c r="J113" s="256">
        <v>51910.41</v>
      </c>
      <c r="K113" s="256"/>
      <c r="L113" s="257" t="s">
        <v>584</v>
      </c>
      <c r="M113" s="257"/>
      <c r="N113" s="45">
        <v>20616.3</v>
      </c>
      <c r="O113" s="256">
        <f t="shared" ref="O113:O115" si="2">N113/H113*100</f>
        <v>63.680576255113962</v>
      </c>
      <c r="P113" s="256"/>
      <c r="Q113" s="256">
        <v>39.71515539946612</v>
      </c>
      <c r="R113" s="256"/>
    </row>
    <row r="114" spans="1:18" ht="15" customHeight="1" x14ac:dyDescent="0.25">
      <c r="A114" s="39"/>
      <c r="B114" s="255" t="s">
        <v>350</v>
      </c>
      <c r="C114" s="255"/>
      <c r="D114" s="255"/>
      <c r="E114" s="255"/>
      <c r="F114" s="255"/>
      <c r="G114" s="255"/>
      <c r="H114" s="256">
        <f>H108</f>
        <v>5712.18</v>
      </c>
      <c r="I114" s="256"/>
      <c r="J114" s="256">
        <v>8568.32</v>
      </c>
      <c r="K114" s="256"/>
      <c r="L114" s="257" t="s">
        <v>585</v>
      </c>
      <c r="M114" s="257"/>
      <c r="N114" s="45">
        <v>0</v>
      </c>
      <c r="O114" s="256">
        <f t="shared" si="2"/>
        <v>0</v>
      </c>
      <c r="P114" s="256"/>
      <c r="Q114" s="256">
        <v>0</v>
      </c>
      <c r="R114" s="256"/>
    </row>
    <row r="115" spans="1:18" ht="15" customHeight="1" x14ac:dyDescent="0.25">
      <c r="A115" s="39"/>
      <c r="B115" s="255" t="s">
        <v>351</v>
      </c>
      <c r="C115" s="255"/>
      <c r="D115" s="255"/>
      <c r="E115" s="255"/>
      <c r="F115" s="255"/>
      <c r="G115" s="255"/>
      <c r="H115" s="256">
        <f>H109</f>
        <v>477.81000000000006</v>
      </c>
      <c r="I115" s="256"/>
      <c r="J115" s="256">
        <v>1592.68</v>
      </c>
      <c r="K115" s="256"/>
      <c r="L115" s="257" t="s">
        <v>586</v>
      </c>
      <c r="M115" s="257"/>
      <c r="N115" s="45">
        <v>876.87</v>
      </c>
      <c r="O115" s="256">
        <f t="shared" si="2"/>
        <v>183.51855339988697</v>
      </c>
      <c r="P115" s="256"/>
      <c r="Q115" s="256">
        <v>55.056257377502071</v>
      </c>
      <c r="R115" s="256"/>
    </row>
    <row r="116" spans="1:18" ht="15" customHeight="1" x14ac:dyDescent="0.25">
      <c r="A116" s="39"/>
      <c r="B116" s="255" t="s">
        <v>352</v>
      </c>
      <c r="C116" s="255"/>
      <c r="D116" s="255"/>
      <c r="E116" s="255"/>
      <c r="F116" s="255"/>
      <c r="G116" s="255"/>
      <c r="H116" s="256">
        <f>H110</f>
        <v>0</v>
      </c>
      <c r="I116" s="256"/>
      <c r="J116" s="256">
        <v>663.61</v>
      </c>
      <c r="K116" s="256"/>
      <c r="L116" s="257" t="s">
        <v>587</v>
      </c>
      <c r="M116" s="257"/>
      <c r="N116" s="45">
        <v>0</v>
      </c>
      <c r="O116" s="256">
        <v>0</v>
      </c>
      <c r="P116" s="256"/>
      <c r="Q116" s="256">
        <v>0</v>
      </c>
      <c r="R116" s="256"/>
    </row>
  </sheetData>
  <mergeCells count="644">
    <mergeCell ref="A1:R1"/>
    <mergeCell ref="A2:R2"/>
    <mergeCell ref="F3:G3"/>
    <mergeCell ref="H3:I3"/>
    <mergeCell ref="J3:K3"/>
    <mergeCell ref="L3:M3"/>
    <mergeCell ref="O3:P3"/>
    <mergeCell ref="Q3:R3"/>
    <mergeCell ref="Q8:R8"/>
    <mergeCell ref="A6:G6"/>
    <mergeCell ref="G4:G5"/>
    <mergeCell ref="B4:B5"/>
    <mergeCell ref="C9:F9"/>
    <mergeCell ref="H9:I9"/>
    <mergeCell ref="J9:K9"/>
    <mergeCell ref="L9:M9"/>
    <mergeCell ref="O9:P9"/>
    <mergeCell ref="Q9:R9"/>
    <mergeCell ref="Q4:R4"/>
    <mergeCell ref="O6:P6"/>
    <mergeCell ref="Q6:R6"/>
    <mergeCell ref="A7:R7"/>
    <mergeCell ref="C8:F8"/>
    <mergeCell ref="H8:I8"/>
    <mergeCell ref="J8:K8"/>
    <mergeCell ref="L8:M8"/>
    <mergeCell ref="O8:P8"/>
    <mergeCell ref="C4:F5"/>
    <mergeCell ref="H4:I5"/>
    <mergeCell ref="J4:K5"/>
    <mergeCell ref="L4:M5"/>
    <mergeCell ref="O4:P5"/>
    <mergeCell ref="Q10:R10"/>
    <mergeCell ref="C11:F11"/>
    <mergeCell ref="H11:I11"/>
    <mergeCell ref="J11:K11"/>
    <mergeCell ref="L11:M11"/>
    <mergeCell ref="O11:P11"/>
    <mergeCell ref="Q11:R11"/>
    <mergeCell ref="C10:F10"/>
    <mergeCell ref="H10:I10"/>
    <mergeCell ref="J10:K10"/>
    <mergeCell ref="L10:M10"/>
    <mergeCell ref="O10:P10"/>
    <mergeCell ref="Q12:R12"/>
    <mergeCell ref="C13:F13"/>
    <mergeCell ref="H13:I13"/>
    <mergeCell ref="J13:K13"/>
    <mergeCell ref="L13:M13"/>
    <mergeCell ref="O13:P13"/>
    <mergeCell ref="Q13:R13"/>
    <mergeCell ref="C12:F12"/>
    <mergeCell ref="H12:I12"/>
    <mergeCell ref="J12:K12"/>
    <mergeCell ref="L12:M12"/>
    <mergeCell ref="O12:P12"/>
    <mergeCell ref="C16:F16"/>
    <mergeCell ref="H16:I16"/>
    <mergeCell ref="J16:K16"/>
    <mergeCell ref="L16:M16"/>
    <mergeCell ref="O14:P14"/>
    <mergeCell ref="Q14:R14"/>
    <mergeCell ref="C15:F15"/>
    <mergeCell ref="H15:I15"/>
    <mergeCell ref="J15:K15"/>
    <mergeCell ref="L15:M15"/>
    <mergeCell ref="O15:P15"/>
    <mergeCell ref="Q15:R15"/>
    <mergeCell ref="O16:P16"/>
    <mergeCell ref="Q16:R16"/>
    <mergeCell ref="C14:F14"/>
    <mergeCell ref="H14:I14"/>
    <mergeCell ref="J14:K14"/>
    <mergeCell ref="L14:M14"/>
    <mergeCell ref="C17:F17"/>
    <mergeCell ref="H17:I17"/>
    <mergeCell ref="J17:K17"/>
    <mergeCell ref="L17:M17"/>
    <mergeCell ref="O17:P17"/>
    <mergeCell ref="Q17:R17"/>
    <mergeCell ref="Q18:R18"/>
    <mergeCell ref="C19:F19"/>
    <mergeCell ref="H19:I19"/>
    <mergeCell ref="J19:K19"/>
    <mergeCell ref="L19:M19"/>
    <mergeCell ref="O19:P19"/>
    <mergeCell ref="Q19:R19"/>
    <mergeCell ref="C18:F18"/>
    <mergeCell ref="H18:I18"/>
    <mergeCell ref="J18:K18"/>
    <mergeCell ref="L18:M18"/>
    <mergeCell ref="O18:P18"/>
    <mergeCell ref="Q20:R20"/>
    <mergeCell ref="C21:F21"/>
    <mergeCell ref="H21:I21"/>
    <mergeCell ref="J21:K21"/>
    <mergeCell ref="L21:M21"/>
    <mergeCell ref="O21:P21"/>
    <mergeCell ref="Q21:R21"/>
    <mergeCell ref="C20:F20"/>
    <mergeCell ref="H20:I20"/>
    <mergeCell ref="J20:K20"/>
    <mergeCell ref="L20:M20"/>
    <mergeCell ref="O20:P20"/>
    <mergeCell ref="Q22:R22"/>
    <mergeCell ref="C23:F23"/>
    <mergeCell ref="H23:I23"/>
    <mergeCell ref="J23:K23"/>
    <mergeCell ref="L23:M23"/>
    <mergeCell ref="O23:P23"/>
    <mergeCell ref="Q23:R23"/>
    <mergeCell ref="C22:F22"/>
    <mergeCell ref="H22:I22"/>
    <mergeCell ref="J22:K22"/>
    <mergeCell ref="L22:M22"/>
    <mergeCell ref="O22:P22"/>
    <mergeCell ref="Q24:R24"/>
    <mergeCell ref="C25:F25"/>
    <mergeCell ref="H25:I25"/>
    <mergeCell ref="J25:K25"/>
    <mergeCell ref="L25:M25"/>
    <mergeCell ref="O25:P25"/>
    <mergeCell ref="Q25:R25"/>
    <mergeCell ref="C24:F24"/>
    <mergeCell ref="H24:I24"/>
    <mergeCell ref="J24:K24"/>
    <mergeCell ref="L24:M24"/>
    <mergeCell ref="O24:P24"/>
    <mergeCell ref="Q26:R26"/>
    <mergeCell ref="C27:F27"/>
    <mergeCell ref="H27:I27"/>
    <mergeCell ref="J27:K27"/>
    <mergeCell ref="L27:M27"/>
    <mergeCell ref="O27:P27"/>
    <mergeCell ref="Q27:R27"/>
    <mergeCell ref="C26:F26"/>
    <mergeCell ref="H26:I26"/>
    <mergeCell ref="J26:K26"/>
    <mergeCell ref="L26:M26"/>
    <mergeCell ref="O26:P26"/>
    <mergeCell ref="Q28:R28"/>
    <mergeCell ref="C29:F29"/>
    <mergeCell ref="H29:I29"/>
    <mergeCell ref="J29:K29"/>
    <mergeCell ref="L29:M29"/>
    <mergeCell ref="O29:P29"/>
    <mergeCell ref="Q29:R29"/>
    <mergeCell ref="C28:F28"/>
    <mergeCell ref="H28:I28"/>
    <mergeCell ref="J28:K28"/>
    <mergeCell ref="L28:M28"/>
    <mergeCell ref="O28:P28"/>
    <mergeCell ref="Q30:R30"/>
    <mergeCell ref="C31:F31"/>
    <mergeCell ref="H31:I31"/>
    <mergeCell ref="J31:K31"/>
    <mergeCell ref="L31:M31"/>
    <mergeCell ref="O31:P31"/>
    <mergeCell ref="Q31:R31"/>
    <mergeCell ref="C30:F30"/>
    <mergeCell ref="H30:I30"/>
    <mergeCell ref="J30:K30"/>
    <mergeCell ref="L30:M30"/>
    <mergeCell ref="O30:P30"/>
    <mergeCell ref="Q32:R32"/>
    <mergeCell ref="C33:F33"/>
    <mergeCell ref="H33:I33"/>
    <mergeCell ref="J33:K33"/>
    <mergeCell ref="L33:M33"/>
    <mergeCell ref="O33:P33"/>
    <mergeCell ref="Q33:R33"/>
    <mergeCell ref="C32:F32"/>
    <mergeCell ref="H32:I32"/>
    <mergeCell ref="J32:K32"/>
    <mergeCell ref="L32:M32"/>
    <mergeCell ref="O32:P32"/>
    <mergeCell ref="Q34:R34"/>
    <mergeCell ref="C35:F35"/>
    <mergeCell ref="H35:I35"/>
    <mergeCell ref="J35:K35"/>
    <mergeCell ref="L35:M35"/>
    <mergeCell ref="O35:P35"/>
    <mergeCell ref="Q35:R35"/>
    <mergeCell ref="C34:F34"/>
    <mergeCell ref="H34:I34"/>
    <mergeCell ref="J34:K34"/>
    <mergeCell ref="L34:M34"/>
    <mergeCell ref="O34:P34"/>
    <mergeCell ref="A37:R37"/>
    <mergeCell ref="C38:F38"/>
    <mergeCell ref="H38:I38"/>
    <mergeCell ref="J38:K38"/>
    <mergeCell ref="L38:M38"/>
    <mergeCell ref="O38:P38"/>
    <mergeCell ref="Q38:R38"/>
    <mergeCell ref="E36:G36"/>
    <mergeCell ref="H36:I36"/>
    <mergeCell ref="J36:K36"/>
    <mergeCell ref="L36:M36"/>
    <mergeCell ref="O36:P36"/>
    <mergeCell ref="Q36:R36"/>
    <mergeCell ref="A36:D36"/>
    <mergeCell ref="Q39:R39"/>
    <mergeCell ref="C40:F40"/>
    <mergeCell ref="H40:I40"/>
    <mergeCell ref="J40:K40"/>
    <mergeCell ref="L40:M40"/>
    <mergeCell ref="O40:P40"/>
    <mergeCell ref="Q40:R40"/>
    <mergeCell ref="C39:F39"/>
    <mergeCell ref="H39:I39"/>
    <mergeCell ref="J39:K39"/>
    <mergeCell ref="L39:M39"/>
    <mergeCell ref="O39:P39"/>
    <mergeCell ref="Q41:R41"/>
    <mergeCell ref="C42:F42"/>
    <mergeCell ref="H42:I42"/>
    <mergeCell ref="J42:K42"/>
    <mergeCell ref="L42:M42"/>
    <mergeCell ref="O42:P42"/>
    <mergeCell ref="Q42:R42"/>
    <mergeCell ref="C41:F41"/>
    <mergeCell ref="H41:I41"/>
    <mergeCell ref="J41:K41"/>
    <mergeCell ref="L41:M41"/>
    <mergeCell ref="O41:P41"/>
    <mergeCell ref="Q43:R43"/>
    <mergeCell ref="C44:F44"/>
    <mergeCell ref="H44:I44"/>
    <mergeCell ref="J44:K44"/>
    <mergeCell ref="L44:M44"/>
    <mergeCell ref="O44:P44"/>
    <mergeCell ref="Q44:R44"/>
    <mergeCell ref="C43:F43"/>
    <mergeCell ref="H43:I43"/>
    <mergeCell ref="J43:K43"/>
    <mergeCell ref="L43:M43"/>
    <mergeCell ref="O43:P43"/>
    <mergeCell ref="Q45:R45"/>
    <mergeCell ref="C46:F46"/>
    <mergeCell ref="H46:I46"/>
    <mergeCell ref="J46:K46"/>
    <mergeCell ref="L46:M46"/>
    <mergeCell ref="O46:P46"/>
    <mergeCell ref="Q46:R46"/>
    <mergeCell ref="C45:F45"/>
    <mergeCell ref="H45:I45"/>
    <mergeCell ref="J45:K45"/>
    <mergeCell ref="L45:M45"/>
    <mergeCell ref="O45:P45"/>
    <mergeCell ref="Q47:R47"/>
    <mergeCell ref="C48:F48"/>
    <mergeCell ref="H48:I48"/>
    <mergeCell ref="J48:K48"/>
    <mergeCell ref="L48:M48"/>
    <mergeCell ref="O48:P48"/>
    <mergeCell ref="Q48:R48"/>
    <mergeCell ref="C47:F47"/>
    <mergeCell ref="H47:I47"/>
    <mergeCell ref="J47:K47"/>
    <mergeCell ref="L47:M47"/>
    <mergeCell ref="O47:P47"/>
    <mergeCell ref="Q49:R49"/>
    <mergeCell ref="C50:F50"/>
    <mergeCell ref="H50:I50"/>
    <mergeCell ref="J50:K50"/>
    <mergeCell ref="L50:M50"/>
    <mergeCell ref="O50:P50"/>
    <mergeCell ref="Q50:R50"/>
    <mergeCell ref="C49:F49"/>
    <mergeCell ref="H49:I49"/>
    <mergeCell ref="J49:K49"/>
    <mergeCell ref="L49:M49"/>
    <mergeCell ref="O49:P49"/>
    <mergeCell ref="Q51:R51"/>
    <mergeCell ref="C52:F52"/>
    <mergeCell ref="H52:I52"/>
    <mergeCell ref="J52:K52"/>
    <mergeCell ref="L52:M52"/>
    <mergeCell ref="O52:P52"/>
    <mergeCell ref="Q52:R52"/>
    <mergeCell ref="C51:F51"/>
    <mergeCell ref="H51:I51"/>
    <mergeCell ref="J51:K51"/>
    <mergeCell ref="L51:M51"/>
    <mergeCell ref="O51:P51"/>
    <mergeCell ref="Q53:R53"/>
    <mergeCell ref="C54:F54"/>
    <mergeCell ref="H54:I54"/>
    <mergeCell ref="J54:K54"/>
    <mergeCell ref="L54:M54"/>
    <mergeCell ref="O54:P54"/>
    <mergeCell ref="Q54:R54"/>
    <mergeCell ref="C53:F53"/>
    <mergeCell ref="H53:I53"/>
    <mergeCell ref="J53:K53"/>
    <mergeCell ref="L53:M53"/>
    <mergeCell ref="O53:P53"/>
    <mergeCell ref="Q55:R55"/>
    <mergeCell ref="C56:F56"/>
    <mergeCell ref="H56:I56"/>
    <mergeCell ref="J56:K56"/>
    <mergeCell ref="L56:M56"/>
    <mergeCell ref="O56:P56"/>
    <mergeCell ref="Q56:R56"/>
    <mergeCell ref="C55:F55"/>
    <mergeCell ref="H55:I55"/>
    <mergeCell ref="J55:K55"/>
    <mergeCell ref="L55:M55"/>
    <mergeCell ref="O55:P55"/>
    <mergeCell ref="Q57:R57"/>
    <mergeCell ref="C58:F58"/>
    <mergeCell ref="H58:I58"/>
    <mergeCell ref="J58:K58"/>
    <mergeCell ref="L58:M58"/>
    <mergeCell ref="O58:P58"/>
    <mergeCell ref="Q58:R58"/>
    <mergeCell ref="C57:F57"/>
    <mergeCell ref="H57:I57"/>
    <mergeCell ref="J57:K57"/>
    <mergeCell ref="L57:M57"/>
    <mergeCell ref="O57:P57"/>
    <mergeCell ref="Q59:R59"/>
    <mergeCell ref="C60:F60"/>
    <mergeCell ref="H60:I60"/>
    <mergeCell ref="J60:K60"/>
    <mergeCell ref="L60:M60"/>
    <mergeCell ref="O60:P60"/>
    <mergeCell ref="Q60:R60"/>
    <mergeCell ref="C59:F59"/>
    <mergeCell ref="H59:I59"/>
    <mergeCell ref="J59:K59"/>
    <mergeCell ref="L59:M59"/>
    <mergeCell ref="O59:P59"/>
    <mergeCell ref="Q61:R61"/>
    <mergeCell ref="C62:F62"/>
    <mergeCell ref="H62:I62"/>
    <mergeCell ref="J62:K62"/>
    <mergeCell ref="L62:M62"/>
    <mergeCell ref="O62:P62"/>
    <mergeCell ref="Q62:R62"/>
    <mergeCell ref="C61:F61"/>
    <mergeCell ref="H61:I61"/>
    <mergeCell ref="J61:K61"/>
    <mergeCell ref="L61:M61"/>
    <mergeCell ref="O61:P61"/>
    <mergeCell ref="Q63:R63"/>
    <mergeCell ref="C64:F64"/>
    <mergeCell ref="H64:I64"/>
    <mergeCell ref="J64:K64"/>
    <mergeCell ref="L64:M64"/>
    <mergeCell ref="O64:P64"/>
    <mergeCell ref="Q64:R64"/>
    <mergeCell ref="C63:F63"/>
    <mergeCell ref="H63:I63"/>
    <mergeCell ref="J63:K63"/>
    <mergeCell ref="L63:M63"/>
    <mergeCell ref="O63:P63"/>
    <mergeCell ref="Q65:R65"/>
    <mergeCell ref="C66:F66"/>
    <mergeCell ref="H66:I66"/>
    <mergeCell ref="J66:K66"/>
    <mergeCell ref="L66:M66"/>
    <mergeCell ref="O66:P66"/>
    <mergeCell ref="Q66:R66"/>
    <mergeCell ref="C65:F65"/>
    <mergeCell ref="H65:I65"/>
    <mergeCell ref="J65:K65"/>
    <mergeCell ref="L65:M65"/>
    <mergeCell ref="O65:P65"/>
    <mergeCell ref="Q67:R67"/>
    <mergeCell ref="C68:F68"/>
    <mergeCell ref="H68:I68"/>
    <mergeCell ref="J68:K68"/>
    <mergeCell ref="L68:M68"/>
    <mergeCell ref="O68:P68"/>
    <mergeCell ref="Q68:R68"/>
    <mergeCell ref="C67:F67"/>
    <mergeCell ref="H67:I67"/>
    <mergeCell ref="J67:K67"/>
    <mergeCell ref="L67:M67"/>
    <mergeCell ref="O67:P67"/>
    <mergeCell ref="Q69:R69"/>
    <mergeCell ref="C70:F70"/>
    <mergeCell ref="H70:I70"/>
    <mergeCell ref="J70:K70"/>
    <mergeCell ref="L70:M70"/>
    <mergeCell ref="O70:P70"/>
    <mergeCell ref="Q70:R70"/>
    <mergeCell ref="C69:F69"/>
    <mergeCell ref="H69:I69"/>
    <mergeCell ref="J69:K69"/>
    <mergeCell ref="L69:M69"/>
    <mergeCell ref="O69:P69"/>
    <mergeCell ref="Q71:R71"/>
    <mergeCell ref="C72:F72"/>
    <mergeCell ref="H72:I72"/>
    <mergeCell ref="J72:K72"/>
    <mergeCell ref="L72:M72"/>
    <mergeCell ref="O72:P72"/>
    <mergeCell ref="Q72:R72"/>
    <mergeCell ref="C71:F71"/>
    <mergeCell ref="H71:I71"/>
    <mergeCell ref="J71:K71"/>
    <mergeCell ref="L71:M71"/>
    <mergeCell ref="O71:P71"/>
    <mergeCell ref="Q73:R73"/>
    <mergeCell ref="C74:F74"/>
    <mergeCell ref="H74:I74"/>
    <mergeCell ref="J74:K74"/>
    <mergeCell ref="L74:M74"/>
    <mergeCell ref="O74:P74"/>
    <mergeCell ref="Q74:R74"/>
    <mergeCell ref="C73:F73"/>
    <mergeCell ref="H73:I73"/>
    <mergeCell ref="J73:K73"/>
    <mergeCell ref="L73:M73"/>
    <mergeCell ref="O73:P73"/>
    <mergeCell ref="Q75:R75"/>
    <mergeCell ref="C76:F76"/>
    <mergeCell ref="H76:I76"/>
    <mergeCell ref="J76:K76"/>
    <mergeCell ref="L76:M76"/>
    <mergeCell ref="O76:P76"/>
    <mergeCell ref="Q76:R76"/>
    <mergeCell ref="C75:F75"/>
    <mergeCell ref="H75:I75"/>
    <mergeCell ref="J75:K75"/>
    <mergeCell ref="L75:M75"/>
    <mergeCell ref="O75:P75"/>
    <mergeCell ref="Q77:R77"/>
    <mergeCell ref="C78:F78"/>
    <mergeCell ref="H78:I78"/>
    <mergeCell ref="J78:K78"/>
    <mergeCell ref="L78:M78"/>
    <mergeCell ref="O78:P78"/>
    <mergeCell ref="Q78:R78"/>
    <mergeCell ref="C77:F77"/>
    <mergeCell ref="H77:I77"/>
    <mergeCell ref="J77:K77"/>
    <mergeCell ref="L77:M77"/>
    <mergeCell ref="O77:P77"/>
    <mergeCell ref="Q79:R79"/>
    <mergeCell ref="C80:F80"/>
    <mergeCell ref="H80:I80"/>
    <mergeCell ref="J80:K80"/>
    <mergeCell ref="L80:M80"/>
    <mergeCell ref="O80:P80"/>
    <mergeCell ref="Q80:R80"/>
    <mergeCell ref="C79:F79"/>
    <mergeCell ref="H79:I79"/>
    <mergeCell ref="J79:K79"/>
    <mergeCell ref="L79:M79"/>
    <mergeCell ref="O79:P79"/>
    <mergeCell ref="Q81:R81"/>
    <mergeCell ref="C82:F82"/>
    <mergeCell ref="H82:I82"/>
    <mergeCell ref="J82:K82"/>
    <mergeCell ref="L82:M82"/>
    <mergeCell ref="O82:P82"/>
    <mergeCell ref="Q82:R82"/>
    <mergeCell ref="C81:F81"/>
    <mergeCell ref="H81:I81"/>
    <mergeCell ref="J81:K81"/>
    <mergeCell ref="L81:M81"/>
    <mergeCell ref="O81:P81"/>
    <mergeCell ref="Q83:R83"/>
    <mergeCell ref="C84:F84"/>
    <mergeCell ref="H84:I84"/>
    <mergeCell ref="J84:K84"/>
    <mergeCell ref="L84:M84"/>
    <mergeCell ref="O84:P84"/>
    <mergeCell ref="Q84:R84"/>
    <mergeCell ref="C83:F83"/>
    <mergeCell ref="H83:I83"/>
    <mergeCell ref="J83:K83"/>
    <mergeCell ref="L83:M83"/>
    <mergeCell ref="O83:P83"/>
    <mergeCell ref="Q85:R85"/>
    <mergeCell ref="C86:F86"/>
    <mergeCell ref="H86:I86"/>
    <mergeCell ref="J86:K86"/>
    <mergeCell ref="L86:M86"/>
    <mergeCell ref="O86:P86"/>
    <mergeCell ref="Q86:R86"/>
    <mergeCell ref="C85:F85"/>
    <mergeCell ref="H85:I85"/>
    <mergeCell ref="J85:K85"/>
    <mergeCell ref="L85:M85"/>
    <mergeCell ref="O85:P85"/>
    <mergeCell ref="Q87:R87"/>
    <mergeCell ref="C88:F88"/>
    <mergeCell ref="H88:I88"/>
    <mergeCell ref="J88:K88"/>
    <mergeCell ref="L88:M88"/>
    <mergeCell ref="O88:P88"/>
    <mergeCell ref="Q88:R88"/>
    <mergeCell ref="C87:F87"/>
    <mergeCell ref="H87:I87"/>
    <mergeCell ref="J87:K87"/>
    <mergeCell ref="L87:M87"/>
    <mergeCell ref="O87:P87"/>
    <mergeCell ref="A90:R90"/>
    <mergeCell ref="C91:F91"/>
    <mergeCell ref="H91:I91"/>
    <mergeCell ref="J91:K91"/>
    <mergeCell ref="L91:M91"/>
    <mergeCell ref="O91:P91"/>
    <mergeCell ref="Q91:R91"/>
    <mergeCell ref="E89:G89"/>
    <mergeCell ref="H89:I89"/>
    <mergeCell ref="J89:K89"/>
    <mergeCell ref="L89:M89"/>
    <mergeCell ref="O89:P89"/>
    <mergeCell ref="Q89:R89"/>
    <mergeCell ref="Q92:R92"/>
    <mergeCell ref="C93:F93"/>
    <mergeCell ref="H93:I93"/>
    <mergeCell ref="J93:K93"/>
    <mergeCell ref="L93:M93"/>
    <mergeCell ref="O93:P93"/>
    <mergeCell ref="Q93:R93"/>
    <mergeCell ref="C92:F92"/>
    <mergeCell ref="H92:I92"/>
    <mergeCell ref="J92:K92"/>
    <mergeCell ref="L92:M92"/>
    <mergeCell ref="O92:P92"/>
    <mergeCell ref="A96:R96"/>
    <mergeCell ref="C97:F97"/>
    <mergeCell ref="H97:I97"/>
    <mergeCell ref="J97:K97"/>
    <mergeCell ref="L97:M97"/>
    <mergeCell ref="O97:P97"/>
    <mergeCell ref="Q97:R97"/>
    <mergeCell ref="Q94:R94"/>
    <mergeCell ref="E95:G95"/>
    <mergeCell ref="H95:I95"/>
    <mergeCell ref="J95:K95"/>
    <mergeCell ref="L95:M95"/>
    <mergeCell ref="O95:P95"/>
    <mergeCell ref="Q95:R95"/>
    <mergeCell ref="C94:F94"/>
    <mergeCell ref="H94:I94"/>
    <mergeCell ref="J94:K94"/>
    <mergeCell ref="L94:M94"/>
    <mergeCell ref="O94:P94"/>
    <mergeCell ref="Q98:R98"/>
    <mergeCell ref="C99:F99"/>
    <mergeCell ref="H99:I99"/>
    <mergeCell ref="J99:K99"/>
    <mergeCell ref="L99:M99"/>
    <mergeCell ref="O99:P99"/>
    <mergeCell ref="Q99:R99"/>
    <mergeCell ref="C98:F98"/>
    <mergeCell ref="H98:I98"/>
    <mergeCell ref="J98:K98"/>
    <mergeCell ref="L98:M98"/>
    <mergeCell ref="O98:P98"/>
    <mergeCell ref="A101:R101"/>
    <mergeCell ref="C102:F102"/>
    <mergeCell ref="H102:I102"/>
    <mergeCell ref="J102:K102"/>
    <mergeCell ref="L102:M102"/>
    <mergeCell ref="O102:P102"/>
    <mergeCell ref="Q102:R102"/>
    <mergeCell ref="E100:G100"/>
    <mergeCell ref="H100:I100"/>
    <mergeCell ref="J100:K100"/>
    <mergeCell ref="L100:M100"/>
    <mergeCell ref="O100:P100"/>
    <mergeCell ref="Q100:R100"/>
    <mergeCell ref="Q103:R103"/>
    <mergeCell ref="E104:G104"/>
    <mergeCell ref="H104:I104"/>
    <mergeCell ref="J104:K104"/>
    <mergeCell ref="L104:M104"/>
    <mergeCell ref="O104:P104"/>
    <mergeCell ref="Q104:R104"/>
    <mergeCell ref="C103:F103"/>
    <mergeCell ref="H103:I103"/>
    <mergeCell ref="J103:K103"/>
    <mergeCell ref="L103:M103"/>
    <mergeCell ref="O103:P103"/>
    <mergeCell ref="Q106:R106"/>
    <mergeCell ref="B107:G107"/>
    <mergeCell ref="H107:I107"/>
    <mergeCell ref="J107:K107"/>
    <mergeCell ref="L107:M107"/>
    <mergeCell ref="O107:P107"/>
    <mergeCell ref="Q107:R107"/>
    <mergeCell ref="B105:C105"/>
    <mergeCell ref="B106:G106"/>
    <mergeCell ref="H106:I106"/>
    <mergeCell ref="J106:K106"/>
    <mergeCell ref="L106:M106"/>
    <mergeCell ref="O106:P106"/>
    <mergeCell ref="B109:G109"/>
    <mergeCell ref="H109:I109"/>
    <mergeCell ref="J109:K109"/>
    <mergeCell ref="L109:M109"/>
    <mergeCell ref="O109:P109"/>
    <mergeCell ref="Q109:R109"/>
    <mergeCell ref="B108:G108"/>
    <mergeCell ref="H108:I108"/>
    <mergeCell ref="J108:K108"/>
    <mergeCell ref="L108:M108"/>
    <mergeCell ref="O108:P108"/>
    <mergeCell ref="Q108:R108"/>
    <mergeCell ref="B112:G112"/>
    <mergeCell ref="H112:I112"/>
    <mergeCell ref="J112:K112"/>
    <mergeCell ref="L112:M112"/>
    <mergeCell ref="O112:P112"/>
    <mergeCell ref="Q112:R112"/>
    <mergeCell ref="B110:G110"/>
    <mergeCell ref="H110:I110"/>
    <mergeCell ref="J110:K110"/>
    <mergeCell ref="L110:M110"/>
    <mergeCell ref="O110:P110"/>
    <mergeCell ref="Q110:R110"/>
    <mergeCell ref="B114:G114"/>
    <mergeCell ref="H114:I114"/>
    <mergeCell ref="J114:K114"/>
    <mergeCell ref="L114:M114"/>
    <mergeCell ref="O114:P114"/>
    <mergeCell ref="Q114:R114"/>
    <mergeCell ref="B113:G113"/>
    <mergeCell ref="H113:I113"/>
    <mergeCell ref="J113:K113"/>
    <mergeCell ref="L113:M113"/>
    <mergeCell ref="O113:P113"/>
    <mergeCell ref="Q113:R113"/>
    <mergeCell ref="B116:G116"/>
    <mergeCell ref="H116:I116"/>
    <mergeCell ref="J116:K116"/>
    <mergeCell ref="L116:M116"/>
    <mergeCell ref="O116:P116"/>
    <mergeCell ref="Q116:R116"/>
    <mergeCell ref="B115:G115"/>
    <mergeCell ref="H115:I115"/>
    <mergeCell ref="J115:K115"/>
    <mergeCell ref="L115:M115"/>
    <mergeCell ref="O115:P115"/>
    <mergeCell ref="Q115:R115"/>
  </mergeCells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11"/>
  <sheetViews>
    <sheetView tabSelected="1" workbookViewId="0">
      <selection activeCell="A9" sqref="A9:D9"/>
    </sheetView>
  </sheetViews>
  <sheetFormatPr defaultRowHeight="15" x14ac:dyDescent="0.25"/>
  <cols>
    <col min="1" max="23" width="5.5703125" customWidth="1"/>
  </cols>
  <sheetData>
    <row r="2" spans="1:22" x14ac:dyDescent="0.25">
      <c r="A2" s="3" t="s">
        <v>588</v>
      </c>
    </row>
    <row r="5" spans="1:22" ht="15.75" customHeight="1" x14ac:dyDescent="0.25">
      <c r="A5" s="136" t="s">
        <v>589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</row>
    <row r="6" spans="1:22" x14ac:dyDescent="0.25">
      <c r="A6" s="137" t="s">
        <v>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</row>
    <row r="7" spans="1:22" x14ac:dyDescent="0.25">
      <c r="A7" s="4"/>
      <c r="B7" s="106" t="s">
        <v>590</v>
      </c>
      <c r="C7" s="106"/>
      <c r="D7" s="106"/>
      <c r="E7" s="107" t="s">
        <v>28</v>
      </c>
      <c r="F7" s="107"/>
      <c r="G7" s="107"/>
      <c r="H7" s="107" t="s">
        <v>9</v>
      </c>
      <c r="I7" s="107"/>
      <c r="J7" s="107"/>
      <c r="K7" s="107" t="s">
        <v>10</v>
      </c>
      <c r="L7" s="107"/>
      <c r="M7" s="107"/>
      <c r="N7" s="107" t="s">
        <v>11</v>
      </c>
      <c r="O7" s="107"/>
      <c r="P7" s="107"/>
      <c r="Q7" s="107" t="s">
        <v>591</v>
      </c>
      <c r="R7" s="107"/>
      <c r="S7" s="107"/>
      <c r="T7" s="107" t="s">
        <v>13</v>
      </c>
      <c r="U7" s="107"/>
      <c r="V7" s="107"/>
    </row>
    <row r="8" spans="1:22" ht="26.25" customHeight="1" x14ac:dyDescent="0.25">
      <c r="A8" s="4"/>
      <c r="B8" s="106"/>
      <c r="C8" s="106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</row>
    <row r="9" spans="1:22" x14ac:dyDescent="0.25">
      <c r="A9" s="4"/>
      <c r="B9" s="4"/>
      <c r="C9" s="4"/>
      <c r="D9" s="4"/>
      <c r="E9" s="104" t="s">
        <v>14</v>
      </c>
      <c r="F9" s="279"/>
      <c r="G9" s="105"/>
      <c r="H9" s="104" t="s">
        <v>15</v>
      </c>
      <c r="I9" s="279"/>
      <c r="J9" s="105"/>
      <c r="K9" s="104" t="s">
        <v>16</v>
      </c>
      <c r="L9" s="279"/>
      <c r="M9" s="105"/>
      <c r="N9" s="104" t="s">
        <v>17</v>
      </c>
      <c r="O9" s="279"/>
      <c r="P9" s="105"/>
      <c r="Q9" s="104" t="s">
        <v>592</v>
      </c>
      <c r="R9" s="279"/>
      <c r="S9" s="105"/>
      <c r="T9" s="104" t="s">
        <v>593</v>
      </c>
      <c r="U9" s="279"/>
      <c r="V9" s="105"/>
    </row>
    <row r="10" spans="1:22" x14ac:dyDescent="0.25">
      <c r="A10" s="9"/>
      <c r="B10" s="286" t="s">
        <v>594</v>
      </c>
      <c r="C10" s="286"/>
      <c r="D10" s="286"/>
      <c r="E10" s="282">
        <v>128802.89</v>
      </c>
      <c r="F10" s="282"/>
      <c r="G10" s="282"/>
      <c r="H10" s="282">
        <v>270042.84999999998</v>
      </c>
      <c r="I10" s="282"/>
      <c r="J10" s="282"/>
      <c r="K10" s="283" t="s">
        <v>595</v>
      </c>
      <c r="L10" s="283"/>
      <c r="M10" s="283"/>
      <c r="N10" s="282">
        <v>142746.45000000001</v>
      </c>
      <c r="O10" s="282"/>
      <c r="P10" s="282"/>
      <c r="Q10" s="287">
        <f>(N10/E10)*100</f>
        <v>110.82550244020146</v>
      </c>
      <c r="R10" s="287"/>
      <c r="S10" s="287"/>
      <c r="T10" s="280" t="s">
        <v>596</v>
      </c>
      <c r="U10" s="280"/>
      <c r="V10" s="280"/>
    </row>
    <row r="11" spans="1:22" x14ac:dyDescent="0.25">
      <c r="A11" s="104" t="s">
        <v>302</v>
      </c>
      <c r="B11" s="279"/>
      <c r="C11" s="279"/>
      <c r="D11" s="105"/>
      <c r="E11" s="103">
        <v>128802.89</v>
      </c>
      <c r="F11" s="103"/>
      <c r="G11" s="103"/>
      <c r="H11" s="103">
        <v>270042.84999999998</v>
      </c>
      <c r="I11" s="103"/>
      <c r="J11" s="103"/>
      <c r="K11" s="281" t="s">
        <v>595</v>
      </c>
      <c r="L11" s="281"/>
      <c r="M11" s="281"/>
      <c r="N11" s="103">
        <v>142746.45000000001</v>
      </c>
      <c r="O11" s="103"/>
      <c r="P11" s="103"/>
      <c r="Q11" s="284">
        <v>1.1083000000000001</v>
      </c>
      <c r="R11" s="284"/>
      <c r="S11" s="284"/>
      <c r="T11" s="285">
        <v>52.860666372022067</v>
      </c>
      <c r="U11" s="285"/>
      <c r="V11" s="285"/>
    </row>
  </sheetData>
  <mergeCells count="29">
    <mergeCell ref="Q11:S11"/>
    <mergeCell ref="T11:V11"/>
    <mergeCell ref="B10:D10"/>
    <mergeCell ref="E10:G10"/>
    <mergeCell ref="A11:D11"/>
    <mergeCell ref="Q10:S10"/>
    <mergeCell ref="E11:G11"/>
    <mergeCell ref="H11:J11"/>
    <mergeCell ref="K11:M11"/>
    <mergeCell ref="N11:P11"/>
    <mergeCell ref="H10:J10"/>
    <mergeCell ref="K10:M10"/>
    <mergeCell ref="N10:P10"/>
    <mergeCell ref="T9:V9"/>
    <mergeCell ref="Q9:S9"/>
    <mergeCell ref="T10:V10"/>
    <mergeCell ref="A5:V5"/>
    <mergeCell ref="A6:V6"/>
    <mergeCell ref="B7:D8"/>
    <mergeCell ref="E7:G8"/>
    <mergeCell ref="H7:J8"/>
    <mergeCell ref="K7:M8"/>
    <mergeCell ref="N7:P8"/>
    <mergeCell ref="Q7:S8"/>
    <mergeCell ref="T7:V8"/>
    <mergeCell ref="E9:G9"/>
    <mergeCell ref="H9:J9"/>
    <mergeCell ref="K9:M9"/>
    <mergeCell ref="N9:P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A-B</vt:lpstr>
      <vt:lpstr>A-B-ZA PRINT</vt:lpstr>
      <vt:lpstr>C</vt:lpstr>
      <vt:lpstr>C-1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Grbas</dc:creator>
  <cp:lastModifiedBy>Dijana</cp:lastModifiedBy>
  <cp:lastPrinted>2023-08-22T07:48:52Z</cp:lastPrinted>
  <dcterms:created xsi:type="dcterms:W3CDTF">2015-06-05T18:19:34Z</dcterms:created>
  <dcterms:modified xsi:type="dcterms:W3CDTF">2023-08-22T07:48:54Z</dcterms:modified>
</cp:coreProperties>
</file>